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70" windowWidth="15120" windowHeight="11250" activeTab="0"/>
  </bookViews>
  <sheets>
    <sheet name="2019" sheetId="1" r:id="rId1"/>
    <sheet name="2020" sheetId="2" r:id="rId2"/>
    <sheet name="2021" sheetId="3" r:id="rId3"/>
  </sheets>
  <definedNames>
    <definedName name="_xlnm.Print_Area" localSheetId="0">'2019'!$A$1:$K$249</definedName>
    <definedName name="_xlnm.Print_Area" localSheetId="1">'2020'!$A$1:$K$249</definedName>
    <definedName name="_xlnm.Print_Area" localSheetId="2">'2021'!$A$1:$K$249</definedName>
  </definedNames>
  <calcPr fullCalcOnLoad="1"/>
</workbook>
</file>

<file path=xl/sharedStrings.xml><?xml version="1.0" encoding="utf-8"?>
<sst xmlns="http://schemas.openxmlformats.org/spreadsheetml/2006/main" count="762" uniqueCount="239">
  <si>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</si>
  <si>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</si>
  <si>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</si>
  <si>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</si>
  <si>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</si>
  <si>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</si>
  <si>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</si>
  <si>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</si>
  <si>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</si>
  <si>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</si>
  <si>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</si>
  <si>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</si>
  <si>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</si>
  <si>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</si>
  <si>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</si>
  <si>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</si>
  <si>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</si>
  <si>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</si>
  <si>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</si>
  <si>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</si>
  <si>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</si>
  <si>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</si>
  <si>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</si>
  <si>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</si>
  <si>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</si>
  <si>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</si>
  <si>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</si>
  <si>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</si>
  <si>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</si>
  <si>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</si>
  <si>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</si>
  <si>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</si>
  <si>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</si>
  <si>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</si>
  <si>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</si>
  <si>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</si>
  <si>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</si>
  <si>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</si>
  <si>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</si>
  <si>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</si>
  <si>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</si>
  <si>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</si>
  <si>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</si>
  <si>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</si>
  <si>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</si>
  <si>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</si>
  <si>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</si>
  <si>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</si>
  <si>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</si>
  <si>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</si>
  <si>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</si>
  <si>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</si>
  <si>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</si>
  <si>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</si>
  <si>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</si>
  <si>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</si>
  <si>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</si>
  <si>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</si>
  <si>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</si>
  <si>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</si>
  <si>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</si>
  <si>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</si>
  <si>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</si>
  <si>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</si>
  <si>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</si>
  <si>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</si>
  <si>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</si>
  <si>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</si>
  <si>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</si>
  <si>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</si>
  <si>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</si>
  <si>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</si>
  <si>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</si>
  <si>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</si>
  <si>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</si>
  <si>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</si>
  <si>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</si>
  <si>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</si>
  <si>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</si>
  <si>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</si>
  <si>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</si>
  <si>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</si>
  <si>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</si>
  <si>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</si>
  <si>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</si>
  <si>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</si>
  <si>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</si>
  <si>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</si>
  <si>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</si>
  <si>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</si>
  <si>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</si>
  <si>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</si>
  <si>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</si>
  <si>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</si>
  <si>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</si>
  <si>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</si>
  <si>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</si>
  <si>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</si>
  <si>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</si>
  <si>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</si>
  <si>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</si>
  <si>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</si>
  <si>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</si>
  <si>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</si>
  <si>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</si>
  <si>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</si>
  <si>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</si>
  <si>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</si>
  <si>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</si>
  <si>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</si>
  <si>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</si>
  <si>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</si>
  <si>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</si>
  <si>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</si>
  <si>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Боиротехничка опрема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</si>
  <si>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</si>
  <si>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</si>
  <si>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</si>
  <si>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</si>
  <si>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</si>
  <si>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</si>
  <si>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</si>
  <si>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</si>
  <si>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</si>
  <si>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</si>
  <si>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</si>
  <si>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</si>
  <si>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</si>
  <si>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</si>
  <si>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</si>
  <si>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</si>
  <si>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</si>
  <si>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</si>
  <si>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</si>
  <si>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</si>
  <si>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</si>
  <si>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</si>
  <si>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</si>
  <si>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</si>
  <si>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</si>
  <si>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</si>
  <si>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</si>
  <si>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</si>
  <si>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</si>
  <si>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</si>
  <si>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</si>
  <si>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</si>
  <si>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</si>
  <si>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</si>
  <si>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</si>
  <si>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</si>
  <si>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</si>
  <si>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</si>
  <si>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</si>
  <si>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</si>
  <si>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</si>
  <si>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</si>
  <si>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</si>
  <si>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</si>
  <si>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</si>
  <si>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</si>
  <si>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</si>
  <si>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</si>
  <si>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</si>
  <si>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</si>
  <si>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</si>
  <si>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</si>
  <si>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</si>
  <si>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</si>
  <si>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</si>
  <si>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</si>
  <si>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</si>
  <si>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</si>
  <si>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</si>
  <si>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</si>
  <si>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</si>
  <si>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</si>
  <si>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</si>
  <si>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</si>
  <si>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</si>
  <si>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</si>
  <si>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</si>
  <si>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</si>
  <si>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</si>
  <si>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</si>
  <si>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</si>
  <si>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</si>
  <si>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</si>
  <si>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</si>
  <si>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</si>
  <si>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</si>
  <si>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</si>
  <si>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</si>
  <si>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</si>
  <si>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</si>
  <si>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</si>
  <si>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</si>
  <si>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</si>
  <si>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</si>
  <si>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</si>
  <si>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</si>
  <si>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</si>
  <si>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</si>
  <si>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</si>
  <si>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Средства из ранијих година ИЗВОР 13-15</t>
  </si>
  <si>
    <t>Из примања од продаје имовине и задуживања -ИЗВОР 09-12</t>
  </si>
  <si>
    <t>Потпис овлашћеног лица</t>
  </si>
  <si>
    <t>МП</t>
  </si>
  <si>
    <r>
      <t xml:space="preserve">Расходи и издаци на терет буџета Општине - </t>
    </r>
    <r>
      <rPr>
        <b/>
        <sz val="9"/>
        <rFont val="Arial"/>
        <family val="2"/>
      </rPr>
      <t>ИЗВОР 01</t>
    </r>
  </si>
  <si>
    <t xml:space="preserve"> Расходи и издаци на терет буџета Републике  ИЗВОР 07</t>
  </si>
  <si>
    <t>Расходи и издаци на терет буџета АПВ                        ИЗВОР 07</t>
  </si>
  <si>
    <t>Међународне донације               ИЗВОР 06</t>
  </si>
  <si>
    <t>Донације од невладиних организација и појединаца ИЗВОР 08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</si>
  <si>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</si>
  <si>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</si>
  <si>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</si>
  <si>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t xml:space="preserve">Програмска активност (шифра и назив): </t>
  </si>
  <si>
    <t>ЗАХТЕВ ЗА КАПИТАЛНЕ ИЗДАТКЕ:</t>
  </si>
  <si>
    <t xml:space="preserve">Програм (шифра и назив): </t>
  </si>
  <si>
    <t xml:space="preserve">Проjekat (назив): </t>
  </si>
  <si>
    <t>Накнаде за социјалну заштиту из буџета</t>
  </si>
  <si>
    <t>Исхрана и смештај ученика</t>
  </si>
  <si>
    <t>Остале накнаде за образовање</t>
  </si>
  <si>
    <t>Храна</t>
  </si>
  <si>
    <t>ОСНОВНА ШКОЛА  "ЧАКИ ЛАЈОШ" БАЧКА ТОПОЛА</t>
  </si>
  <si>
    <t>Осигурање запослених</t>
  </si>
  <si>
    <t>Текуће поправке и одржавање  опреме за јавну безбедност</t>
  </si>
  <si>
    <t>Расходи за радну униформу</t>
  </si>
  <si>
    <t>Сопствени расходи (Средства од ученика и МЗ)           ИЗВОР 04</t>
  </si>
  <si>
    <t>Остале услуге и материјали за тек.поправке зграде</t>
  </si>
  <si>
    <t>Пиће</t>
  </si>
  <si>
    <t>Праћење и планирање пројекта</t>
  </si>
  <si>
    <t>У БАЧКОЈ ТОПОЛИ 01.09.2017.</t>
  </si>
  <si>
    <t>ПРЕДЛОГ ПЛАНА РАСХОДА И ИЗДАТАКА ЗА 2020. ГОДИНУ</t>
  </si>
  <si>
    <t>Накнада за употрeбу сопственог возила</t>
  </si>
  <si>
    <t>Биротехничка опрема</t>
  </si>
  <si>
    <t>У БАЧКОЈ ТОПОЛИ</t>
  </si>
  <si>
    <t>ПРЕДЛОГ ПЛАНА РАСХОДА И ИЗДАТАКА ЗА 2021 ГОДИНУ</t>
  </si>
  <si>
    <t>ПЛАН РАСХОДА И ИЗДАТАКА ЗА 2019. ГОДИНУ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</si>
</sst>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5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74" fontId="0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74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174" fontId="4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4" fontId="0" fillId="0" borderId="15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shrinkToFit="1"/>
    </xf>
    <xf numFmtId="174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74" fontId="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174" fontId="2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174" fontId="0" fillId="0" borderId="17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74" fontId="3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174" fontId="2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74" fontId="4" fillId="0" borderId="2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74" fontId="0" fillId="0" borderId="13" xfId="0" applyNumberForma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174" fontId="0" fillId="0" borderId="25" xfId="0" applyNumberForma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174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4" fontId="4" fillId="0" borderId="28" xfId="0" applyNumberFormat="1" applyFont="1" applyBorder="1" applyAlignment="1">
      <alignment horizontal="right" vertical="center"/>
    </xf>
    <xf numFmtId="174" fontId="4" fillId="0" borderId="29" xfId="0" applyNumberFormat="1" applyFont="1" applyBorder="1" applyAlignment="1">
      <alignment horizontal="right" vertical="center"/>
    </xf>
    <xf numFmtId="174" fontId="4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4" borderId="3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3" borderId="33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174" fontId="2" fillId="33" borderId="19" xfId="0" applyNumberFormat="1" applyFont="1" applyFill="1" applyBorder="1" applyAlignment="1">
      <alignment horizontal="right" vertical="center"/>
    </xf>
    <xf numFmtId="174" fontId="4" fillId="33" borderId="3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74" fontId="7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74" fontId="4" fillId="33" borderId="19" xfId="0" applyNumberFormat="1" applyFont="1" applyFill="1" applyBorder="1" applyAlignment="1">
      <alignment horizontal="right" vertical="center"/>
    </xf>
    <xf numFmtId="174" fontId="0" fillId="35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00390625" style="0" customWidth="1"/>
    <col min="4" max="4" width="16.57421875" style="0" customWidth="1"/>
    <col min="5" max="5" width="15.421875" style="0" customWidth="1"/>
    <col min="6" max="6" width="15.7109375" style="0" customWidth="1"/>
    <col min="7" max="7" width="17.421875" style="0" customWidth="1"/>
    <col min="8" max="10" width="15.421875" style="0" customWidth="1"/>
    <col min="11" max="11" width="15.7109375" style="0" customWidth="1"/>
  </cols>
  <sheetData>
    <row r="1" spans="1:11" ht="25.5" customHeight="1">
      <c r="A1" s="83" t="s">
        <v>238</v>
      </c>
      <c r="B1" s="83"/>
      <c r="C1" s="83"/>
      <c r="D1" s="83"/>
      <c r="E1" s="83"/>
      <c r="F1" s="83"/>
      <c r="G1" s="83"/>
      <c r="H1" s="79"/>
      <c r="I1" s="64"/>
      <c r="J1" s="64"/>
      <c r="K1" s="1"/>
    </row>
    <row r="2" ht="20.25" customHeight="1"/>
    <row r="3" spans="1:10" ht="21.75" customHeight="1">
      <c r="A3" s="111" t="s">
        <v>203</v>
      </c>
      <c r="B3" s="111"/>
      <c r="C3" s="82" t="s">
        <v>224</v>
      </c>
      <c r="D3" s="82"/>
      <c r="E3" s="81"/>
      <c r="F3" s="82"/>
      <c r="G3" s="82"/>
      <c r="H3" s="4"/>
      <c r="I3" s="4"/>
      <c r="J3" s="4"/>
    </row>
    <row r="4" spans="1:10" ht="16.5" thickBot="1">
      <c r="A4" s="2"/>
      <c r="B4" s="2"/>
      <c r="C4" s="4"/>
      <c r="D4" s="4"/>
      <c r="E4" s="4"/>
      <c r="F4" s="84"/>
      <c r="G4" s="3"/>
      <c r="H4" s="4"/>
      <c r="I4" s="4"/>
      <c r="J4" s="4"/>
    </row>
    <row r="5" spans="1:11" ht="34.5" customHeight="1" thickBot="1">
      <c r="A5" s="112" t="s">
        <v>0</v>
      </c>
      <c r="B5" s="114" t="s">
        <v>1</v>
      </c>
      <c r="C5" s="120" t="s">
        <v>208</v>
      </c>
      <c r="D5" s="106" t="s">
        <v>228</v>
      </c>
      <c r="E5" s="106" t="s">
        <v>211</v>
      </c>
      <c r="F5" s="125" t="s">
        <v>209</v>
      </c>
      <c r="G5" s="104" t="s">
        <v>210</v>
      </c>
      <c r="H5" s="104" t="s">
        <v>212</v>
      </c>
      <c r="I5" s="109" t="s">
        <v>205</v>
      </c>
      <c r="J5" s="109" t="s">
        <v>204</v>
      </c>
      <c r="K5" s="123" t="s">
        <v>2</v>
      </c>
    </row>
    <row r="6" spans="1:11" ht="93.75" customHeight="1" thickBot="1">
      <c r="A6" s="113"/>
      <c r="B6" s="115"/>
      <c r="C6" s="121"/>
      <c r="D6" s="107"/>
      <c r="E6" s="107"/>
      <c r="F6" s="126"/>
      <c r="G6" s="105"/>
      <c r="H6" s="105"/>
      <c r="I6" s="110"/>
      <c r="J6" s="110"/>
      <c r="K6" s="124"/>
    </row>
    <row r="7" spans="1:11" ht="13.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</row>
    <row r="8" spans="1:11" s="92" customFormat="1" ht="24.75" customHeight="1" thickTop="1">
      <c r="A8" s="108" t="s">
        <v>215</v>
      </c>
      <c r="B8" s="108"/>
      <c r="C8" s="91"/>
      <c r="D8" s="91"/>
      <c r="E8" s="91"/>
      <c r="F8" s="91"/>
      <c r="G8" s="91"/>
      <c r="H8" s="91"/>
      <c r="I8" s="91"/>
      <c r="J8" s="91"/>
      <c r="K8" s="91"/>
    </row>
    <row r="9" spans="1:11" s="90" customFormat="1" ht="18.75" customHeight="1">
      <c r="A9" s="116" t="s">
        <v>218</v>
      </c>
      <c r="B9" s="117"/>
      <c r="C9" s="118"/>
      <c r="D9" s="118"/>
      <c r="E9" s="118"/>
      <c r="F9" s="118"/>
      <c r="G9" s="118"/>
      <c r="H9" s="118"/>
      <c r="I9" s="118"/>
      <c r="J9" s="118"/>
      <c r="K9" s="119"/>
    </row>
    <row r="10" spans="1:11" s="90" customFormat="1" ht="17.25" customHeight="1">
      <c r="A10" s="116" t="s">
        <v>216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s="10" customFormat="1" ht="15">
      <c r="A11" s="7">
        <v>411000</v>
      </c>
      <c r="B11" s="8" t="s">
        <v>3</v>
      </c>
      <c r="C11" s="9">
        <f aca="true" t="shared" si="0" ref="C11:J12">+C12</f>
        <v>0</v>
      </c>
      <c r="D11" s="9">
        <f aca="true" t="shared" si="1" ref="D11:G12">+D12</f>
        <v>0</v>
      </c>
      <c r="E11" s="9">
        <f t="shared" si="1"/>
        <v>0</v>
      </c>
      <c r="F11" s="9">
        <f t="shared" si="1"/>
        <v>57664000</v>
      </c>
      <c r="G11" s="9">
        <f t="shared" si="1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aca="true" t="shared" si="2" ref="K11:K42">SUM(C11:J11)</f>
        <v>57664000</v>
      </c>
    </row>
    <row r="12" spans="1:11" ht="15">
      <c r="A12" s="11">
        <v>411100</v>
      </c>
      <c r="B12" s="12" t="s">
        <v>3</v>
      </c>
      <c r="C12" s="13">
        <f t="shared" si="0"/>
        <v>0</v>
      </c>
      <c r="D12" s="13">
        <f t="shared" si="1"/>
        <v>0</v>
      </c>
      <c r="E12" s="13">
        <f t="shared" si="1"/>
        <v>0</v>
      </c>
      <c r="F12" s="13">
        <f t="shared" si="1"/>
        <v>57664000</v>
      </c>
      <c r="G12" s="13">
        <f t="shared" si="1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9">
        <f t="shared" si="2"/>
        <v>57664000</v>
      </c>
    </row>
    <row r="13" spans="1:11" ht="15">
      <c r="A13" s="14">
        <v>411111</v>
      </c>
      <c r="B13" s="12" t="s">
        <v>4</v>
      </c>
      <c r="C13" s="15"/>
      <c r="D13" s="15"/>
      <c r="E13" s="15"/>
      <c r="F13" s="15">
        <v>57664000</v>
      </c>
      <c r="G13" s="15"/>
      <c r="H13" s="15"/>
      <c r="I13" s="15"/>
      <c r="J13" s="15"/>
      <c r="K13" s="9">
        <f t="shared" si="2"/>
        <v>57664000</v>
      </c>
    </row>
    <row r="14" spans="1:11" s="19" customFormat="1" ht="15">
      <c r="A14" s="16">
        <v>412000</v>
      </c>
      <c r="B14" s="17" t="s">
        <v>5</v>
      </c>
      <c r="C14" s="18">
        <f aca="true" t="shared" si="3" ref="C14:J14">+C15+C17+C19</f>
        <v>0</v>
      </c>
      <c r="D14" s="18">
        <f>+D15+D17+D19</f>
        <v>0</v>
      </c>
      <c r="E14" s="18">
        <f>+E15+E17+E19</f>
        <v>0</v>
      </c>
      <c r="F14" s="18">
        <f>+F15+F17+F19</f>
        <v>10336000</v>
      </c>
      <c r="G14" s="18">
        <f>+G15+G17+G19</f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9">
        <f t="shared" si="2"/>
        <v>10336000</v>
      </c>
    </row>
    <row r="15" spans="1:11" ht="15">
      <c r="A15" s="11">
        <v>412100</v>
      </c>
      <c r="B15" s="12" t="s">
        <v>6</v>
      </c>
      <c r="C15" s="20">
        <f aca="true" t="shared" si="4" ref="C15:J15">+C16</f>
        <v>0</v>
      </c>
      <c r="D15" s="20">
        <f>+D16</f>
        <v>0</v>
      </c>
      <c r="E15" s="20">
        <f>+E16</f>
        <v>0</v>
      </c>
      <c r="F15" s="20">
        <f>+F16</f>
        <v>6936000</v>
      </c>
      <c r="G15" s="20">
        <f>+G16</f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9">
        <f t="shared" si="2"/>
        <v>6936000</v>
      </c>
    </row>
    <row r="16" spans="1:11" ht="15">
      <c r="A16" s="21">
        <v>412111</v>
      </c>
      <c r="B16" s="22" t="s">
        <v>6</v>
      </c>
      <c r="C16" s="20"/>
      <c r="D16" s="20"/>
      <c r="E16" s="20"/>
      <c r="F16" s="20">
        <v>6936000</v>
      </c>
      <c r="G16" s="20"/>
      <c r="H16" s="20"/>
      <c r="I16" s="20"/>
      <c r="J16" s="20"/>
      <c r="K16" s="9">
        <f t="shared" si="2"/>
        <v>6936000</v>
      </c>
    </row>
    <row r="17" spans="1:11" ht="15">
      <c r="A17" s="11">
        <v>412200</v>
      </c>
      <c r="B17" s="12" t="s">
        <v>7</v>
      </c>
      <c r="C17" s="20">
        <f aca="true" t="shared" si="5" ref="C17:J17">+C18</f>
        <v>0</v>
      </c>
      <c r="D17" s="20">
        <f>+D18</f>
        <v>0</v>
      </c>
      <c r="E17" s="20">
        <f>+E18</f>
        <v>0</v>
      </c>
      <c r="F17" s="20">
        <f>+F18</f>
        <v>2992000</v>
      </c>
      <c r="G17" s="20">
        <f>+G18</f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9">
        <f t="shared" si="2"/>
        <v>2992000</v>
      </c>
    </row>
    <row r="18" spans="1:11" ht="15">
      <c r="A18" s="23">
        <v>412211</v>
      </c>
      <c r="B18" s="12" t="s">
        <v>7</v>
      </c>
      <c r="C18" s="20"/>
      <c r="D18" s="20"/>
      <c r="E18" s="20"/>
      <c r="F18" s="20">
        <v>2992000</v>
      </c>
      <c r="G18" s="20"/>
      <c r="H18" s="20"/>
      <c r="I18" s="20"/>
      <c r="J18" s="20"/>
      <c r="K18" s="9">
        <f t="shared" si="2"/>
        <v>2992000</v>
      </c>
    </row>
    <row r="19" spans="1:11" ht="15">
      <c r="A19" s="11">
        <v>412300</v>
      </c>
      <c r="B19" s="12" t="s">
        <v>8</v>
      </c>
      <c r="C19" s="20">
        <f aca="true" t="shared" si="6" ref="C19:J19">+C20</f>
        <v>0</v>
      </c>
      <c r="D19" s="20">
        <f>+D20</f>
        <v>0</v>
      </c>
      <c r="E19" s="20">
        <f>+E20</f>
        <v>0</v>
      </c>
      <c r="F19" s="20">
        <f>+F20</f>
        <v>408000</v>
      </c>
      <c r="G19" s="20">
        <f>+G20</f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9">
        <f t="shared" si="2"/>
        <v>408000</v>
      </c>
    </row>
    <row r="20" spans="1:11" ht="15">
      <c r="A20" s="23">
        <v>412311</v>
      </c>
      <c r="B20" s="12" t="s">
        <v>8</v>
      </c>
      <c r="C20" s="20"/>
      <c r="D20" s="20"/>
      <c r="E20" s="20"/>
      <c r="F20" s="20">
        <v>408000</v>
      </c>
      <c r="G20" s="20"/>
      <c r="H20" s="20"/>
      <c r="I20" s="20"/>
      <c r="J20" s="20"/>
      <c r="K20" s="9">
        <f t="shared" si="2"/>
        <v>408000</v>
      </c>
    </row>
    <row r="21" spans="1:11" s="19" customFormat="1" ht="15">
      <c r="A21" s="16">
        <v>413000</v>
      </c>
      <c r="B21" s="17" t="s">
        <v>9</v>
      </c>
      <c r="C21" s="18">
        <f aca="true" t="shared" si="7" ref="C21:J21">+C22</f>
        <v>0</v>
      </c>
      <c r="D21" s="18">
        <f>+D22</f>
        <v>0</v>
      </c>
      <c r="E21" s="18">
        <f>+E22</f>
        <v>0</v>
      </c>
      <c r="F21" s="18">
        <f>+F22</f>
        <v>0</v>
      </c>
      <c r="G21" s="18">
        <f>+G22</f>
        <v>0</v>
      </c>
      <c r="H21" s="18">
        <f t="shared" si="7"/>
        <v>0</v>
      </c>
      <c r="I21" s="18">
        <f t="shared" si="7"/>
        <v>0</v>
      </c>
      <c r="J21" s="18">
        <f t="shared" si="7"/>
        <v>0</v>
      </c>
      <c r="K21" s="9">
        <f t="shared" si="2"/>
        <v>0</v>
      </c>
    </row>
    <row r="22" spans="1:13" ht="15">
      <c r="A22" s="11">
        <v>413100</v>
      </c>
      <c r="B22" s="12" t="s">
        <v>9</v>
      </c>
      <c r="C22" s="20">
        <f aca="true" t="shared" si="8" ref="C22:J22">+C24+C23</f>
        <v>0</v>
      </c>
      <c r="D22" s="20">
        <f>+D24+D23</f>
        <v>0</v>
      </c>
      <c r="E22" s="20">
        <f>+E24+E23</f>
        <v>0</v>
      </c>
      <c r="F22" s="20">
        <f>+F24+F23</f>
        <v>0</v>
      </c>
      <c r="G22" s="20">
        <f>+G24+G23</f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9">
        <f t="shared" si="2"/>
        <v>0</v>
      </c>
      <c r="M22" s="24"/>
    </row>
    <row r="23" spans="1:13" ht="15">
      <c r="A23" s="23">
        <v>413142</v>
      </c>
      <c r="B23" s="12" t="s">
        <v>10</v>
      </c>
      <c r="C23" s="20"/>
      <c r="D23" s="20"/>
      <c r="E23" s="20"/>
      <c r="F23" s="20"/>
      <c r="G23" s="20"/>
      <c r="H23" s="20"/>
      <c r="I23" s="20"/>
      <c r="J23" s="20"/>
      <c r="K23" s="9">
        <f t="shared" si="2"/>
        <v>0</v>
      </c>
      <c r="M23" s="24"/>
    </row>
    <row r="24" spans="1:13" ht="15">
      <c r="A24" s="23">
        <v>413151</v>
      </c>
      <c r="B24" s="12" t="s">
        <v>11</v>
      </c>
      <c r="C24" s="20"/>
      <c r="D24" s="20"/>
      <c r="E24" s="20"/>
      <c r="F24" s="20"/>
      <c r="G24" s="20"/>
      <c r="H24" s="20"/>
      <c r="I24" s="20"/>
      <c r="J24" s="20"/>
      <c r="K24" s="9">
        <f t="shared" si="2"/>
        <v>0</v>
      </c>
      <c r="M24" s="24"/>
    </row>
    <row r="25" spans="1:11" s="19" customFormat="1" ht="15">
      <c r="A25" s="16">
        <v>414000</v>
      </c>
      <c r="B25" s="17" t="s">
        <v>12</v>
      </c>
      <c r="C25" s="18">
        <f aca="true" t="shared" si="9" ref="C25:J25">+C26+C29+C31+C33</f>
        <v>112118</v>
      </c>
      <c r="D25" s="18">
        <f>+D26+D29+D31+D33</f>
        <v>0</v>
      </c>
      <c r="E25" s="18">
        <f>+E26+E29+E31+E33</f>
        <v>0</v>
      </c>
      <c r="F25" s="18">
        <f>+F26+F29+F31+F33</f>
        <v>0</v>
      </c>
      <c r="G25" s="18">
        <f>+G26+G29+G31+G33</f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9">
        <f t="shared" si="2"/>
        <v>112118</v>
      </c>
    </row>
    <row r="26" spans="1:11" ht="15">
      <c r="A26" s="11">
        <v>414100</v>
      </c>
      <c r="B26" s="12" t="s">
        <v>13</v>
      </c>
      <c r="C26" s="20">
        <f aca="true" t="shared" si="10" ref="C26:J26">+C27+C28</f>
        <v>0</v>
      </c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 t="shared" si="10"/>
        <v>0</v>
      </c>
      <c r="I26" s="20">
        <f t="shared" si="10"/>
        <v>0</v>
      </c>
      <c r="J26" s="20">
        <f t="shared" si="10"/>
        <v>0</v>
      </c>
      <c r="K26" s="9">
        <f t="shared" si="2"/>
        <v>0</v>
      </c>
    </row>
    <row r="27" spans="1:11" ht="15">
      <c r="A27" s="23">
        <v>414111</v>
      </c>
      <c r="B27" s="12" t="s">
        <v>14</v>
      </c>
      <c r="C27" s="20"/>
      <c r="D27" s="20"/>
      <c r="E27" s="20"/>
      <c r="F27" s="20"/>
      <c r="G27" s="20"/>
      <c r="H27" s="20"/>
      <c r="I27" s="20"/>
      <c r="J27" s="20"/>
      <c r="K27" s="9">
        <f t="shared" si="2"/>
        <v>0</v>
      </c>
    </row>
    <row r="28" spans="1:11" ht="15">
      <c r="A28" s="23">
        <v>414121</v>
      </c>
      <c r="B28" s="12" t="s">
        <v>15</v>
      </c>
      <c r="C28" s="20"/>
      <c r="D28" s="20"/>
      <c r="E28" s="20"/>
      <c r="F28" s="20"/>
      <c r="G28" s="20"/>
      <c r="H28" s="20"/>
      <c r="I28" s="20"/>
      <c r="J28" s="20"/>
      <c r="K28" s="9">
        <f t="shared" si="2"/>
        <v>0</v>
      </c>
    </row>
    <row r="29" spans="1:11" ht="15">
      <c r="A29" s="11">
        <v>414200</v>
      </c>
      <c r="B29" s="12" t="s">
        <v>16</v>
      </c>
      <c r="C29" s="15">
        <f aca="true" t="shared" si="11" ref="C29:J29">+C30</f>
        <v>0</v>
      </c>
      <c r="D29" s="15">
        <f>+D30</f>
        <v>0</v>
      </c>
      <c r="E29" s="15">
        <f>+E30</f>
        <v>0</v>
      </c>
      <c r="F29" s="15">
        <f>+F30</f>
        <v>0</v>
      </c>
      <c r="G29" s="15">
        <f>+G30</f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9">
        <f t="shared" si="2"/>
        <v>0</v>
      </c>
    </row>
    <row r="30" spans="1:11" ht="15">
      <c r="A30" s="23">
        <v>414211</v>
      </c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9">
        <f t="shared" si="2"/>
        <v>0</v>
      </c>
    </row>
    <row r="31" spans="1:11" ht="15">
      <c r="A31" s="11">
        <v>414300</v>
      </c>
      <c r="B31" s="12" t="s">
        <v>17</v>
      </c>
      <c r="C31" s="20">
        <f aca="true" t="shared" si="12" ref="C31:J31">+C32</f>
        <v>0</v>
      </c>
      <c r="D31" s="20">
        <f>+D32</f>
        <v>0</v>
      </c>
      <c r="E31" s="20">
        <f>+E32</f>
        <v>0</v>
      </c>
      <c r="F31" s="20">
        <f>+F32</f>
        <v>0</v>
      </c>
      <c r="G31" s="20">
        <f>+G32</f>
        <v>0</v>
      </c>
      <c r="H31" s="20">
        <f t="shared" si="12"/>
        <v>0</v>
      </c>
      <c r="I31" s="20">
        <f t="shared" si="12"/>
        <v>0</v>
      </c>
      <c r="J31" s="20">
        <f t="shared" si="12"/>
        <v>0</v>
      </c>
      <c r="K31" s="9">
        <f t="shared" si="2"/>
        <v>0</v>
      </c>
    </row>
    <row r="32" spans="1:11" ht="15">
      <c r="A32" s="23">
        <v>414311</v>
      </c>
      <c r="B32" s="12" t="s">
        <v>18</v>
      </c>
      <c r="C32" s="20"/>
      <c r="D32" s="20"/>
      <c r="E32" s="20"/>
      <c r="F32" s="20"/>
      <c r="G32" s="20"/>
      <c r="H32" s="20"/>
      <c r="I32" s="20"/>
      <c r="J32" s="20"/>
      <c r="K32" s="9">
        <f t="shared" si="2"/>
        <v>0</v>
      </c>
    </row>
    <row r="33" spans="1:11" ht="15">
      <c r="A33" s="11">
        <v>414400</v>
      </c>
      <c r="B33" s="12" t="s">
        <v>19</v>
      </c>
      <c r="C33" s="20">
        <f aca="true" t="shared" si="13" ref="C33:J33">+C34</f>
        <v>112118</v>
      </c>
      <c r="D33" s="20">
        <f>+D34</f>
        <v>0</v>
      </c>
      <c r="E33" s="20">
        <f>+E34</f>
        <v>0</v>
      </c>
      <c r="F33" s="20">
        <f>+F34</f>
        <v>0</v>
      </c>
      <c r="G33" s="20">
        <f>+G34</f>
        <v>0</v>
      </c>
      <c r="H33" s="20">
        <f t="shared" si="13"/>
        <v>0</v>
      </c>
      <c r="I33" s="20">
        <f t="shared" si="13"/>
        <v>0</v>
      </c>
      <c r="J33" s="20">
        <f t="shared" si="13"/>
        <v>0</v>
      </c>
      <c r="K33" s="9">
        <f t="shared" si="2"/>
        <v>112118</v>
      </c>
    </row>
    <row r="34" spans="1:11" ht="15">
      <c r="A34" s="23">
        <v>414411</v>
      </c>
      <c r="B34" s="12" t="s">
        <v>19</v>
      </c>
      <c r="C34" s="20">
        <v>112118</v>
      </c>
      <c r="D34" s="20"/>
      <c r="E34" s="20"/>
      <c r="F34" s="20"/>
      <c r="G34" s="20"/>
      <c r="H34" s="20"/>
      <c r="I34" s="20"/>
      <c r="J34" s="20"/>
      <c r="K34" s="9">
        <f t="shared" si="2"/>
        <v>112118</v>
      </c>
    </row>
    <row r="35" spans="1:11" s="19" customFormat="1" ht="15">
      <c r="A35" s="16">
        <v>415000</v>
      </c>
      <c r="B35" s="17" t="s">
        <v>20</v>
      </c>
      <c r="C35" s="18">
        <f aca="true" t="shared" si="14" ref="C35:J36">+C36</f>
        <v>1300000</v>
      </c>
      <c r="D35" s="18">
        <f aca="true" t="shared" si="15" ref="D35:G36">+D36</f>
        <v>0</v>
      </c>
      <c r="E35" s="18">
        <f t="shared" si="15"/>
        <v>0</v>
      </c>
      <c r="F35" s="18">
        <f t="shared" si="15"/>
        <v>0</v>
      </c>
      <c r="G35" s="18">
        <f t="shared" si="15"/>
        <v>0</v>
      </c>
      <c r="H35" s="18">
        <f t="shared" si="14"/>
        <v>0</v>
      </c>
      <c r="I35" s="18">
        <f t="shared" si="14"/>
        <v>0</v>
      </c>
      <c r="J35" s="18">
        <f t="shared" si="14"/>
        <v>0</v>
      </c>
      <c r="K35" s="9">
        <f t="shared" si="2"/>
        <v>1300000</v>
      </c>
    </row>
    <row r="36" spans="1:11" ht="15">
      <c r="A36" s="11">
        <v>415100</v>
      </c>
      <c r="B36" s="12" t="s">
        <v>20</v>
      </c>
      <c r="C36" s="20">
        <f t="shared" si="14"/>
        <v>1300000</v>
      </c>
      <c r="D36" s="20">
        <f t="shared" si="15"/>
        <v>0</v>
      </c>
      <c r="E36" s="20">
        <f t="shared" si="15"/>
        <v>0</v>
      </c>
      <c r="F36" s="20">
        <f t="shared" si="15"/>
        <v>0</v>
      </c>
      <c r="G36" s="20">
        <f t="shared" si="15"/>
        <v>0</v>
      </c>
      <c r="H36" s="20">
        <f t="shared" si="14"/>
        <v>0</v>
      </c>
      <c r="I36" s="20">
        <f t="shared" si="14"/>
        <v>0</v>
      </c>
      <c r="J36" s="20">
        <f t="shared" si="14"/>
        <v>0</v>
      </c>
      <c r="K36" s="9">
        <f t="shared" si="2"/>
        <v>1300000</v>
      </c>
    </row>
    <row r="37" spans="1:11" ht="15">
      <c r="A37" s="23">
        <v>415112</v>
      </c>
      <c r="B37" s="12" t="s">
        <v>21</v>
      </c>
      <c r="C37" s="20">
        <v>1300000</v>
      </c>
      <c r="D37" s="20"/>
      <c r="E37" s="20"/>
      <c r="F37" s="20"/>
      <c r="G37" s="20"/>
      <c r="H37" s="20"/>
      <c r="I37" s="20"/>
      <c r="J37" s="20"/>
      <c r="K37" s="9">
        <f t="shared" si="2"/>
        <v>1300000</v>
      </c>
    </row>
    <row r="38" spans="1:11" s="19" customFormat="1" ht="15">
      <c r="A38" s="16">
        <v>416000</v>
      </c>
      <c r="B38" s="25" t="s">
        <v>22</v>
      </c>
      <c r="C38" s="18">
        <f aca="true" t="shared" si="16" ref="C38:J38">+C39</f>
        <v>800000</v>
      </c>
      <c r="D38" s="18">
        <f>+D39</f>
        <v>0</v>
      </c>
      <c r="E38" s="18">
        <f>+E39</f>
        <v>0</v>
      </c>
      <c r="F38" s="18">
        <f>+F39</f>
        <v>0</v>
      </c>
      <c r="G38" s="18">
        <f>+G39</f>
        <v>0</v>
      </c>
      <c r="H38" s="18">
        <f t="shared" si="16"/>
        <v>0</v>
      </c>
      <c r="I38" s="18">
        <f t="shared" si="16"/>
        <v>0</v>
      </c>
      <c r="J38" s="18">
        <f t="shared" si="16"/>
        <v>0</v>
      </c>
      <c r="K38" s="9">
        <f t="shared" si="2"/>
        <v>800000</v>
      </c>
    </row>
    <row r="39" spans="1:11" ht="15">
      <c r="A39" s="11">
        <v>416100</v>
      </c>
      <c r="B39" s="26" t="s">
        <v>22</v>
      </c>
      <c r="C39" s="20">
        <f aca="true" t="shared" si="17" ref="C39:J39">C40+C41</f>
        <v>800000</v>
      </c>
      <c r="D39" s="20">
        <f>D40+D41</f>
        <v>0</v>
      </c>
      <c r="E39" s="20">
        <f>E40+E41</f>
        <v>0</v>
      </c>
      <c r="F39" s="20">
        <f>F40+F41</f>
        <v>0</v>
      </c>
      <c r="G39" s="20">
        <f>G40+G41</f>
        <v>0</v>
      </c>
      <c r="H39" s="20">
        <f t="shared" si="17"/>
        <v>0</v>
      </c>
      <c r="I39" s="20">
        <f t="shared" si="17"/>
        <v>0</v>
      </c>
      <c r="J39" s="20">
        <f t="shared" si="17"/>
        <v>0</v>
      </c>
      <c r="K39" s="9">
        <f t="shared" si="2"/>
        <v>800000</v>
      </c>
    </row>
    <row r="40" spans="1:11" ht="15">
      <c r="A40" s="23">
        <v>416111</v>
      </c>
      <c r="B40" s="26" t="s">
        <v>23</v>
      </c>
      <c r="C40" s="20">
        <v>800000</v>
      </c>
      <c r="D40" s="20"/>
      <c r="E40" s="20"/>
      <c r="F40" s="20"/>
      <c r="G40" s="20"/>
      <c r="H40" s="20"/>
      <c r="I40" s="20"/>
      <c r="J40" s="20"/>
      <c r="K40" s="9">
        <f t="shared" si="2"/>
        <v>800000</v>
      </c>
    </row>
    <row r="41" spans="1:11" ht="15">
      <c r="A41" s="23">
        <v>416112</v>
      </c>
      <c r="B41" s="26" t="s">
        <v>24</v>
      </c>
      <c r="C41" s="20"/>
      <c r="D41" s="20"/>
      <c r="E41" s="20"/>
      <c r="F41" s="20"/>
      <c r="G41" s="20"/>
      <c r="H41" s="20"/>
      <c r="I41" s="20"/>
      <c r="J41" s="20"/>
      <c r="K41" s="9">
        <f t="shared" si="2"/>
        <v>0</v>
      </c>
    </row>
    <row r="42" spans="1:11" s="19" customFormat="1" ht="15">
      <c r="A42" s="16">
        <v>421000</v>
      </c>
      <c r="B42" s="17" t="s">
        <v>25</v>
      </c>
      <c r="C42" s="18">
        <f aca="true" t="shared" si="18" ref="C42:J42">+C43+C46+C51+C55+C60+C65</f>
        <v>5537000</v>
      </c>
      <c r="D42" s="18">
        <f>+D43+D46+D51+D55+D60+D65</f>
        <v>62000</v>
      </c>
      <c r="E42" s="18">
        <f>+E43+E46+E51+E55+E60+E65</f>
        <v>0</v>
      </c>
      <c r="F42" s="18">
        <f>+F43+F46+F51+F55+F60+F65</f>
        <v>0</v>
      </c>
      <c r="G42" s="18">
        <f>+G43+G46+G51+G55+G60+G65</f>
        <v>0</v>
      </c>
      <c r="H42" s="18">
        <f t="shared" si="18"/>
        <v>2000</v>
      </c>
      <c r="I42" s="18">
        <f t="shared" si="18"/>
        <v>0</v>
      </c>
      <c r="J42" s="18">
        <f t="shared" si="18"/>
        <v>0</v>
      </c>
      <c r="K42" s="9">
        <f t="shared" si="2"/>
        <v>5601000</v>
      </c>
    </row>
    <row r="43" spans="1:11" ht="15">
      <c r="A43" s="11">
        <v>421100</v>
      </c>
      <c r="B43" s="12" t="s">
        <v>26</v>
      </c>
      <c r="C43" s="20">
        <f aca="true" t="shared" si="19" ref="C43:J43">+C44+C45</f>
        <v>115000</v>
      </c>
      <c r="D43" s="20">
        <f>+D44+D45</f>
        <v>32000</v>
      </c>
      <c r="E43" s="20">
        <f>+E44+E45</f>
        <v>0</v>
      </c>
      <c r="F43" s="20">
        <f>+F44+F45</f>
        <v>0</v>
      </c>
      <c r="G43" s="20">
        <f>+G44+G45</f>
        <v>0</v>
      </c>
      <c r="H43" s="20">
        <f t="shared" si="19"/>
        <v>2000</v>
      </c>
      <c r="I43" s="20">
        <f t="shared" si="19"/>
        <v>0</v>
      </c>
      <c r="J43" s="20">
        <f t="shared" si="19"/>
        <v>0</v>
      </c>
      <c r="K43" s="9">
        <f aca="true" t="shared" si="20" ref="K43:K74">SUM(C43:J43)</f>
        <v>149000</v>
      </c>
    </row>
    <row r="44" spans="1:11" ht="15">
      <c r="A44" s="23">
        <v>421111</v>
      </c>
      <c r="B44" s="12" t="s">
        <v>27</v>
      </c>
      <c r="C44" s="20">
        <v>115000</v>
      </c>
      <c r="D44" s="103">
        <f>30000+2000</f>
        <v>32000</v>
      </c>
      <c r="E44" s="20"/>
      <c r="F44" s="20"/>
      <c r="G44" s="20"/>
      <c r="H44" s="20">
        <v>2000</v>
      </c>
      <c r="I44" s="20"/>
      <c r="J44" s="20"/>
      <c r="K44" s="9">
        <f t="shared" si="20"/>
        <v>149000</v>
      </c>
    </row>
    <row r="45" spans="1:11" ht="15">
      <c r="A45" s="23">
        <v>421121</v>
      </c>
      <c r="B45" s="12" t="s">
        <v>28</v>
      </c>
      <c r="C45" s="20"/>
      <c r="D45" s="20"/>
      <c r="E45" s="20"/>
      <c r="F45" s="20"/>
      <c r="G45" s="20"/>
      <c r="H45" s="20"/>
      <c r="I45" s="20"/>
      <c r="J45" s="20"/>
      <c r="K45" s="9">
        <f t="shared" si="20"/>
        <v>0</v>
      </c>
    </row>
    <row r="46" spans="1:11" ht="15">
      <c r="A46" s="11">
        <v>421200</v>
      </c>
      <c r="B46" s="12" t="s">
        <v>29</v>
      </c>
      <c r="C46" s="20">
        <f aca="true" t="shared" si="21" ref="C46:J46">+C47+C48+C49+C50</f>
        <v>4750000</v>
      </c>
      <c r="D46" s="20">
        <f>+D47+D48+D49+D50</f>
        <v>30000</v>
      </c>
      <c r="E46" s="20">
        <f>+E47+E48+E49+E50</f>
        <v>0</v>
      </c>
      <c r="F46" s="20">
        <f>+F47+F48+F49+F50</f>
        <v>0</v>
      </c>
      <c r="G46" s="20">
        <f>+G47+G48+G49+G50</f>
        <v>0</v>
      </c>
      <c r="H46" s="20">
        <f t="shared" si="21"/>
        <v>0</v>
      </c>
      <c r="I46" s="20">
        <f t="shared" si="21"/>
        <v>0</v>
      </c>
      <c r="J46" s="20">
        <f t="shared" si="21"/>
        <v>0</v>
      </c>
      <c r="K46" s="9">
        <f t="shared" si="20"/>
        <v>4780000</v>
      </c>
    </row>
    <row r="47" spans="1:11" ht="15">
      <c r="A47" s="23">
        <v>421211</v>
      </c>
      <c r="B47" s="12" t="s">
        <v>30</v>
      </c>
      <c r="C47" s="20">
        <v>1550000</v>
      </c>
      <c r="D47" s="20"/>
      <c r="E47" s="20"/>
      <c r="F47" s="20"/>
      <c r="G47" s="20"/>
      <c r="H47" s="20"/>
      <c r="I47" s="20"/>
      <c r="J47" s="20"/>
      <c r="K47" s="9">
        <f t="shared" si="20"/>
        <v>1550000</v>
      </c>
    </row>
    <row r="48" spans="1:11" ht="15">
      <c r="A48" s="27">
        <v>421221</v>
      </c>
      <c r="B48" s="12" t="s">
        <v>31</v>
      </c>
      <c r="C48" s="20">
        <v>3200000</v>
      </c>
      <c r="D48" s="20">
        <v>30000</v>
      </c>
      <c r="E48" s="20"/>
      <c r="F48" s="20"/>
      <c r="G48" s="20"/>
      <c r="H48" s="20"/>
      <c r="I48" s="20"/>
      <c r="J48" s="20"/>
      <c r="K48" s="9">
        <f t="shared" si="20"/>
        <v>3230000</v>
      </c>
    </row>
    <row r="49" spans="1:11" ht="15">
      <c r="A49" s="27">
        <v>421222</v>
      </c>
      <c r="B49" s="12" t="s">
        <v>32</v>
      </c>
      <c r="C49" s="20"/>
      <c r="D49" s="20"/>
      <c r="E49" s="20"/>
      <c r="F49" s="20"/>
      <c r="G49" s="20"/>
      <c r="H49" s="20"/>
      <c r="I49" s="20"/>
      <c r="J49" s="20"/>
      <c r="K49" s="9">
        <f t="shared" si="20"/>
        <v>0</v>
      </c>
    </row>
    <row r="50" spans="1:11" ht="15">
      <c r="A50" s="27">
        <v>421224</v>
      </c>
      <c r="B50" s="12" t="s">
        <v>33</v>
      </c>
      <c r="C50" s="20"/>
      <c r="D50" s="20"/>
      <c r="E50" s="20"/>
      <c r="F50" s="20"/>
      <c r="G50" s="20"/>
      <c r="H50" s="20"/>
      <c r="I50" s="20"/>
      <c r="J50" s="20"/>
      <c r="K50" s="9">
        <f t="shared" si="20"/>
        <v>0</v>
      </c>
    </row>
    <row r="51" spans="1:11" ht="15">
      <c r="A51" s="11">
        <v>421300</v>
      </c>
      <c r="B51" s="12" t="s">
        <v>34</v>
      </c>
      <c r="C51" s="20">
        <f aca="true" t="shared" si="22" ref="C51:J51">+C52+C53+C54</f>
        <v>294000</v>
      </c>
      <c r="D51" s="20">
        <f>+D52+D53+D54</f>
        <v>0</v>
      </c>
      <c r="E51" s="20">
        <f>+E52+E53+E54</f>
        <v>0</v>
      </c>
      <c r="F51" s="20">
        <f>+F52+F53+F54</f>
        <v>0</v>
      </c>
      <c r="G51" s="20">
        <f>+G52+G53+G54</f>
        <v>0</v>
      </c>
      <c r="H51" s="20">
        <f t="shared" si="22"/>
        <v>0</v>
      </c>
      <c r="I51" s="20">
        <f t="shared" si="22"/>
        <v>0</v>
      </c>
      <c r="J51" s="20">
        <f t="shared" si="22"/>
        <v>0</v>
      </c>
      <c r="K51" s="9">
        <f t="shared" si="20"/>
        <v>294000</v>
      </c>
    </row>
    <row r="52" spans="1:11" ht="15">
      <c r="A52" s="23">
        <v>421311</v>
      </c>
      <c r="B52" s="12" t="s">
        <v>35</v>
      </c>
      <c r="C52" s="20">
        <v>85000</v>
      </c>
      <c r="D52" s="20"/>
      <c r="E52" s="20"/>
      <c r="F52" s="20"/>
      <c r="G52" s="20"/>
      <c r="H52" s="20"/>
      <c r="I52" s="20"/>
      <c r="J52" s="20"/>
      <c r="K52" s="9">
        <f t="shared" si="20"/>
        <v>85000</v>
      </c>
    </row>
    <row r="53" spans="1:11" ht="15">
      <c r="A53" s="23">
        <v>421321</v>
      </c>
      <c r="B53" s="12" t="s">
        <v>36</v>
      </c>
      <c r="C53" s="20">
        <v>17000</v>
      </c>
      <c r="D53" s="20"/>
      <c r="E53" s="20"/>
      <c r="F53" s="20"/>
      <c r="G53" s="20"/>
      <c r="H53" s="20"/>
      <c r="I53" s="20"/>
      <c r="J53" s="20"/>
      <c r="K53" s="9">
        <f t="shared" si="20"/>
        <v>17000</v>
      </c>
    </row>
    <row r="54" spans="1:11" ht="15">
      <c r="A54" s="23">
        <v>421324</v>
      </c>
      <c r="B54" s="12" t="s">
        <v>37</v>
      </c>
      <c r="C54" s="20">
        <v>192000</v>
      </c>
      <c r="D54" s="20"/>
      <c r="E54" s="20"/>
      <c r="F54" s="20"/>
      <c r="G54" s="20"/>
      <c r="H54" s="20"/>
      <c r="I54" s="20"/>
      <c r="J54" s="20"/>
      <c r="K54" s="9">
        <f t="shared" si="20"/>
        <v>192000</v>
      </c>
    </row>
    <row r="55" spans="1:11" ht="15">
      <c r="A55" s="11">
        <v>421400</v>
      </c>
      <c r="B55" s="12" t="s">
        <v>38</v>
      </c>
      <c r="C55" s="20">
        <f aca="true" t="shared" si="23" ref="C55:J55">+C56+C57+C58+C59</f>
        <v>190000</v>
      </c>
      <c r="D55" s="20">
        <f>+D56+D57+D58+D59</f>
        <v>0</v>
      </c>
      <c r="E55" s="20">
        <f>+E56+E57+E58+E59</f>
        <v>0</v>
      </c>
      <c r="F55" s="20">
        <f>+F56+F57+F58+F59</f>
        <v>0</v>
      </c>
      <c r="G55" s="20">
        <f>+G56+G57+G58+G59</f>
        <v>0</v>
      </c>
      <c r="H55" s="20">
        <f t="shared" si="23"/>
        <v>0</v>
      </c>
      <c r="I55" s="20">
        <f t="shared" si="23"/>
        <v>0</v>
      </c>
      <c r="J55" s="20">
        <f t="shared" si="23"/>
        <v>0</v>
      </c>
      <c r="K55" s="9">
        <f t="shared" si="20"/>
        <v>190000</v>
      </c>
    </row>
    <row r="56" spans="1:11" ht="15">
      <c r="A56" s="23">
        <v>421411</v>
      </c>
      <c r="B56" s="12" t="s">
        <v>39</v>
      </c>
      <c r="C56" s="20">
        <v>73000</v>
      </c>
      <c r="D56" s="20"/>
      <c r="E56" s="20"/>
      <c r="F56" s="20"/>
      <c r="G56" s="20"/>
      <c r="H56" s="20"/>
      <c r="I56" s="20"/>
      <c r="J56" s="20"/>
      <c r="K56" s="9">
        <f t="shared" si="20"/>
        <v>73000</v>
      </c>
    </row>
    <row r="57" spans="1:11" ht="15">
      <c r="A57" s="23">
        <v>421412</v>
      </c>
      <c r="B57" s="12" t="s">
        <v>40</v>
      </c>
      <c r="C57" s="20">
        <v>39000</v>
      </c>
      <c r="D57" s="20"/>
      <c r="E57" s="20"/>
      <c r="F57" s="20"/>
      <c r="G57" s="20"/>
      <c r="H57" s="20"/>
      <c r="I57" s="20"/>
      <c r="J57" s="20"/>
      <c r="K57" s="9">
        <f t="shared" si="20"/>
        <v>39000</v>
      </c>
    </row>
    <row r="58" spans="1:11" ht="15">
      <c r="A58" s="23">
        <v>421414</v>
      </c>
      <c r="B58" s="12" t="s">
        <v>41</v>
      </c>
      <c r="C58" s="20">
        <v>53000</v>
      </c>
      <c r="D58" s="20"/>
      <c r="E58" s="20"/>
      <c r="F58" s="20"/>
      <c r="G58" s="20"/>
      <c r="H58" s="20"/>
      <c r="I58" s="20"/>
      <c r="J58" s="20"/>
      <c r="K58" s="9">
        <f t="shared" si="20"/>
        <v>53000</v>
      </c>
    </row>
    <row r="59" spans="1:11" ht="15">
      <c r="A59" s="23">
        <v>421421</v>
      </c>
      <c r="B59" s="12" t="s">
        <v>42</v>
      </c>
      <c r="C59" s="20">
        <v>25000</v>
      </c>
      <c r="D59" s="20"/>
      <c r="E59" s="20"/>
      <c r="F59" s="20"/>
      <c r="G59" s="20"/>
      <c r="H59" s="20"/>
      <c r="I59" s="20"/>
      <c r="J59" s="20"/>
      <c r="K59" s="9">
        <f t="shared" si="20"/>
        <v>25000</v>
      </c>
    </row>
    <row r="60" spans="1:11" ht="15">
      <c r="A60" s="11">
        <v>421500</v>
      </c>
      <c r="B60" s="12" t="s">
        <v>43</v>
      </c>
      <c r="C60" s="20">
        <f aca="true" t="shared" si="24" ref="C60:J60">+C61+C62+C64+C63</f>
        <v>188000</v>
      </c>
      <c r="D60" s="20">
        <f>+D61+D62+D64+D63</f>
        <v>0</v>
      </c>
      <c r="E60" s="20">
        <f>+E61+E62+E64+E63</f>
        <v>0</v>
      </c>
      <c r="F60" s="20">
        <f>+F61+F62+F64+F63</f>
        <v>0</v>
      </c>
      <c r="G60" s="20">
        <f>+G61+G62+G64+G63</f>
        <v>0</v>
      </c>
      <c r="H60" s="20">
        <f t="shared" si="24"/>
        <v>0</v>
      </c>
      <c r="I60" s="20">
        <f t="shared" si="24"/>
        <v>0</v>
      </c>
      <c r="J60" s="20">
        <f t="shared" si="24"/>
        <v>0</v>
      </c>
      <c r="K60" s="9">
        <f t="shared" si="20"/>
        <v>188000</v>
      </c>
    </row>
    <row r="61" spans="1:11" ht="15">
      <c r="A61" s="23">
        <v>421511</v>
      </c>
      <c r="B61" s="12" t="s">
        <v>44</v>
      </c>
      <c r="C61" s="20">
        <v>108446</v>
      </c>
      <c r="D61" s="20"/>
      <c r="E61" s="20"/>
      <c r="F61" s="20"/>
      <c r="G61" s="20"/>
      <c r="H61" s="20"/>
      <c r="I61" s="20"/>
      <c r="J61" s="20"/>
      <c r="K61" s="9">
        <f t="shared" si="20"/>
        <v>108446</v>
      </c>
    </row>
    <row r="62" spans="1:11" ht="15">
      <c r="A62" s="23">
        <v>421512</v>
      </c>
      <c r="B62" s="12" t="s">
        <v>45</v>
      </c>
      <c r="C62" s="20"/>
      <c r="D62" s="20"/>
      <c r="E62" s="20"/>
      <c r="F62" s="20"/>
      <c r="G62" s="20"/>
      <c r="H62" s="20"/>
      <c r="I62" s="20"/>
      <c r="J62" s="20"/>
      <c r="K62" s="9">
        <f t="shared" si="20"/>
        <v>0</v>
      </c>
    </row>
    <row r="63" spans="1:11" ht="15">
      <c r="A63" s="67">
        <v>421513</v>
      </c>
      <c r="B63" s="68" t="s">
        <v>46</v>
      </c>
      <c r="C63" s="69"/>
      <c r="D63" s="69"/>
      <c r="E63" s="69"/>
      <c r="F63" s="69"/>
      <c r="G63" s="69"/>
      <c r="H63" s="69"/>
      <c r="I63" s="69"/>
      <c r="J63" s="69"/>
      <c r="K63" s="9">
        <f t="shared" si="20"/>
        <v>0</v>
      </c>
    </row>
    <row r="64" spans="1:11" ht="15">
      <c r="A64" s="65">
        <v>421521</v>
      </c>
      <c r="B64" s="46" t="s">
        <v>225</v>
      </c>
      <c r="C64" s="66">
        <v>79554</v>
      </c>
      <c r="D64" s="66"/>
      <c r="E64" s="66"/>
      <c r="F64" s="66"/>
      <c r="G64" s="66"/>
      <c r="H64" s="66"/>
      <c r="I64" s="66"/>
      <c r="J64" s="66"/>
      <c r="K64" s="9">
        <f t="shared" si="20"/>
        <v>79554</v>
      </c>
    </row>
    <row r="65" spans="1:11" ht="15">
      <c r="A65" s="11">
        <v>421600</v>
      </c>
      <c r="B65" s="12" t="s">
        <v>47</v>
      </c>
      <c r="C65" s="20">
        <f aca="true" t="shared" si="25" ref="C65:J65">+C66</f>
        <v>0</v>
      </c>
      <c r="D65" s="20">
        <f>+D66</f>
        <v>0</v>
      </c>
      <c r="E65" s="20">
        <f>+E66</f>
        <v>0</v>
      </c>
      <c r="F65" s="20">
        <f>+F66</f>
        <v>0</v>
      </c>
      <c r="G65" s="20">
        <f>+G66</f>
        <v>0</v>
      </c>
      <c r="H65" s="20">
        <f t="shared" si="25"/>
        <v>0</v>
      </c>
      <c r="I65" s="20">
        <f t="shared" si="25"/>
        <v>0</v>
      </c>
      <c r="J65" s="20">
        <f t="shared" si="25"/>
        <v>0</v>
      </c>
      <c r="K65" s="9">
        <f t="shared" si="20"/>
        <v>0</v>
      </c>
    </row>
    <row r="66" spans="1:11" ht="15">
      <c r="A66" s="23">
        <v>421611</v>
      </c>
      <c r="B66" s="12" t="s">
        <v>48</v>
      </c>
      <c r="C66" s="20"/>
      <c r="D66" s="20"/>
      <c r="E66" s="20"/>
      <c r="F66" s="20"/>
      <c r="G66" s="20"/>
      <c r="H66" s="20"/>
      <c r="I66" s="20"/>
      <c r="J66" s="20"/>
      <c r="K66" s="9">
        <f t="shared" si="20"/>
        <v>0</v>
      </c>
    </row>
    <row r="67" spans="1:11" s="19" customFormat="1" ht="15">
      <c r="A67" s="16">
        <v>422000</v>
      </c>
      <c r="B67" s="17" t="s">
        <v>49</v>
      </c>
      <c r="C67" s="18">
        <f aca="true" t="shared" si="26" ref="C67:J67">+C68+C72+C74+C79+C76</f>
        <v>236000</v>
      </c>
      <c r="D67" s="18">
        <f>+D68+D72+D74+D79+D76</f>
        <v>250000</v>
      </c>
      <c r="E67" s="18">
        <f>+E68+E72+E74+E79+E76</f>
        <v>0</v>
      </c>
      <c r="F67" s="18">
        <f>+F68+F72+F74+F79+F76</f>
        <v>0</v>
      </c>
      <c r="G67" s="18">
        <f>+G68+G72+G74+G79+G76</f>
        <v>0</v>
      </c>
      <c r="H67" s="18">
        <f t="shared" si="26"/>
        <v>0</v>
      </c>
      <c r="I67" s="18">
        <f t="shared" si="26"/>
        <v>0</v>
      </c>
      <c r="J67" s="18">
        <f t="shared" si="26"/>
        <v>0</v>
      </c>
      <c r="K67" s="9">
        <f t="shared" si="20"/>
        <v>486000</v>
      </c>
    </row>
    <row r="68" spans="1:11" ht="15">
      <c r="A68" s="11">
        <v>422100</v>
      </c>
      <c r="B68" s="12" t="s">
        <v>50</v>
      </c>
      <c r="C68" s="20">
        <f aca="true" t="shared" si="27" ref="C68:J68">+C69+C70+C71</f>
        <v>111000</v>
      </c>
      <c r="D68" s="20">
        <f>+D69+D70+D71</f>
        <v>250000</v>
      </c>
      <c r="E68" s="20">
        <f>+E69+E70+E71</f>
        <v>0</v>
      </c>
      <c r="F68" s="20">
        <f>+F69+F70+F71</f>
        <v>0</v>
      </c>
      <c r="G68" s="20">
        <f>+G69+G70+G71</f>
        <v>0</v>
      </c>
      <c r="H68" s="20">
        <f t="shared" si="27"/>
        <v>0</v>
      </c>
      <c r="I68" s="20">
        <f t="shared" si="27"/>
        <v>0</v>
      </c>
      <c r="J68" s="20">
        <f t="shared" si="27"/>
        <v>0</v>
      </c>
      <c r="K68" s="9">
        <f t="shared" si="20"/>
        <v>361000</v>
      </c>
    </row>
    <row r="69" spans="1:11" ht="15">
      <c r="A69" s="23">
        <v>422111</v>
      </c>
      <c r="B69" s="12" t="s">
        <v>51</v>
      </c>
      <c r="C69" s="20"/>
      <c r="D69" s="20">
        <v>250000</v>
      </c>
      <c r="E69" s="20"/>
      <c r="F69" s="20"/>
      <c r="G69" s="20"/>
      <c r="H69" s="20"/>
      <c r="I69" s="20"/>
      <c r="J69" s="20"/>
      <c r="K69" s="9">
        <f t="shared" si="20"/>
        <v>250000</v>
      </c>
    </row>
    <row r="70" spans="1:11" ht="15">
      <c r="A70" s="23">
        <v>422121</v>
      </c>
      <c r="B70" s="12" t="s">
        <v>52</v>
      </c>
      <c r="C70" s="20">
        <v>1000</v>
      </c>
      <c r="D70" s="20"/>
      <c r="E70" s="20"/>
      <c r="F70" s="20"/>
      <c r="G70" s="20"/>
      <c r="H70" s="20"/>
      <c r="I70" s="20"/>
      <c r="J70" s="20"/>
      <c r="K70" s="9">
        <f t="shared" si="20"/>
        <v>1000</v>
      </c>
    </row>
    <row r="71" spans="1:11" ht="15">
      <c r="A71" s="23">
        <v>422194</v>
      </c>
      <c r="B71" s="12" t="s">
        <v>234</v>
      </c>
      <c r="C71" s="20">
        <v>110000</v>
      </c>
      <c r="D71" s="20"/>
      <c r="E71" s="20"/>
      <c r="F71" s="20"/>
      <c r="G71" s="20"/>
      <c r="H71" s="20"/>
      <c r="I71" s="20"/>
      <c r="J71" s="20"/>
      <c r="K71" s="9">
        <f t="shared" si="20"/>
        <v>110000</v>
      </c>
    </row>
    <row r="72" spans="1:11" ht="15">
      <c r="A72" s="11">
        <v>422200</v>
      </c>
      <c r="B72" s="12" t="s">
        <v>54</v>
      </c>
      <c r="C72" s="20">
        <f aca="true" t="shared" si="28" ref="C72:J72">+C73</f>
        <v>0</v>
      </c>
      <c r="D72" s="20">
        <f>+D73</f>
        <v>0</v>
      </c>
      <c r="E72" s="20">
        <f>+E73</f>
        <v>0</v>
      </c>
      <c r="F72" s="20">
        <f>+F73</f>
        <v>0</v>
      </c>
      <c r="G72" s="20">
        <f>+G73</f>
        <v>0</v>
      </c>
      <c r="H72" s="20">
        <f t="shared" si="28"/>
        <v>0</v>
      </c>
      <c r="I72" s="20">
        <f t="shared" si="28"/>
        <v>0</v>
      </c>
      <c r="J72" s="20">
        <f t="shared" si="28"/>
        <v>0</v>
      </c>
      <c r="K72" s="9">
        <f t="shared" si="20"/>
        <v>0</v>
      </c>
    </row>
    <row r="73" spans="1:11" ht="15">
      <c r="A73" s="23">
        <v>422211</v>
      </c>
      <c r="B73" s="12" t="s">
        <v>55</v>
      </c>
      <c r="C73" s="20"/>
      <c r="D73" s="20"/>
      <c r="E73" s="20"/>
      <c r="F73" s="20"/>
      <c r="G73" s="20"/>
      <c r="H73" s="20"/>
      <c r="I73" s="20"/>
      <c r="J73" s="20"/>
      <c r="K73" s="9">
        <f t="shared" si="20"/>
        <v>0</v>
      </c>
    </row>
    <row r="74" spans="1:11" ht="15">
      <c r="A74" s="11">
        <v>422300</v>
      </c>
      <c r="B74" s="26" t="s">
        <v>56</v>
      </c>
      <c r="C74" s="20">
        <f aca="true" t="shared" si="29" ref="C74:J74">+C75</f>
        <v>125000</v>
      </c>
      <c r="D74" s="20">
        <f>+D75</f>
        <v>0</v>
      </c>
      <c r="E74" s="20">
        <f>+E75</f>
        <v>0</v>
      </c>
      <c r="F74" s="20">
        <f>+F75</f>
        <v>0</v>
      </c>
      <c r="G74" s="20">
        <f>+G75</f>
        <v>0</v>
      </c>
      <c r="H74" s="20">
        <f t="shared" si="29"/>
        <v>0</v>
      </c>
      <c r="I74" s="20">
        <f t="shared" si="29"/>
        <v>0</v>
      </c>
      <c r="J74" s="20">
        <f t="shared" si="29"/>
        <v>0</v>
      </c>
      <c r="K74" s="9">
        <f t="shared" si="20"/>
        <v>125000</v>
      </c>
    </row>
    <row r="75" spans="1:11" ht="15">
      <c r="A75" s="23">
        <v>422399</v>
      </c>
      <c r="B75" s="26" t="s">
        <v>57</v>
      </c>
      <c r="C75" s="20">
        <v>125000</v>
      </c>
      <c r="D75" s="20"/>
      <c r="E75" s="20"/>
      <c r="F75" s="20"/>
      <c r="G75" s="20"/>
      <c r="H75" s="20"/>
      <c r="I75" s="20"/>
      <c r="J75" s="20"/>
      <c r="K75" s="9">
        <f aca="true" t="shared" si="30" ref="K75:K106">SUM(C75:J75)</f>
        <v>125000</v>
      </c>
    </row>
    <row r="76" spans="1:11" ht="15">
      <c r="A76" s="11">
        <v>422400</v>
      </c>
      <c r="B76" s="26" t="s">
        <v>58</v>
      </c>
      <c r="C76" s="20">
        <f aca="true" t="shared" si="31" ref="C76:J76">+C78+C77</f>
        <v>0</v>
      </c>
      <c r="D76" s="20">
        <f>+D78+D77</f>
        <v>0</v>
      </c>
      <c r="E76" s="20">
        <f>+E78+E77</f>
        <v>0</v>
      </c>
      <c r="F76" s="20">
        <f>+F78+F77</f>
        <v>0</v>
      </c>
      <c r="G76" s="20">
        <f>+G78+G77</f>
        <v>0</v>
      </c>
      <c r="H76" s="20">
        <f t="shared" si="31"/>
        <v>0</v>
      </c>
      <c r="I76" s="20">
        <f t="shared" si="31"/>
        <v>0</v>
      </c>
      <c r="J76" s="20">
        <f t="shared" si="31"/>
        <v>0</v>
      </c>
      <c r="K76" s="9">
        <f t="shared" si="30"/>
        <v>0</v>
      </c>
    </row>
    <row r="77" spans="1:11" ht="15">
      <c r="A77" s="23">
        <v>422411</v>
      </c>
      <c r="B77" s="26" t="s">
        <v>59</v>
      </c>
      <c r="C77" s="20"/>
      <c r="D77" s="20"/>
      <c r="E77" s="20"/>
      <c r="F77" s="20"/>
      <c r="G77" s="20"/>
      <c r="H77" s="20"/>
      <c r="I77" s="20"/>
      <c r="J77" s="20"/>
      <c r="K77" s="9">
        <f t="shared" si="30"/>
        <v>0</v>
      </c>
    </row>
    <row r="78" spans="1:11" ht="15">
      <c r="A78" s="23">
        <v>422412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9">
        <f t="shared" si="30"/>
        <v>0</v>
      </c>
    </row>
    <row r="79" spans="1:11" ht="15">
      <c r="A79" s="11">
        <v>422900</v>
      </c>
      <c r="B79" s="12" t="s">
        <v>61</v>
      </c>
      <c r="C79" s="20">
        <f aca="true" t="shared" si="32" ref="C79:J79">+C80</f>
        <v>0</v>
      </c>
      <c r="D79" s="20">
        <f>+D80</f>
        <v>0</v>
      </c>
      <c r="E79" s="20">
        <f>+E80</f>
        <v>0</v>
      </c>
      <c r="F79" s="20">
        <f>+F80</f>
        <v>0</v>
      </c>
      <c r="G79" s="20">
        <f>+G80</f>
        <v>0</v>
      </c>
      <c r="H79" s="20">
        <f t="shared" si="32"/>
        <v>0</v>
      </c>
      <c r="I79" s="20">
        <f t="shared" si="32"/>
        <v>0</v>
      </c>
      <c r="J79" s="20">
        <f t="shared" si="32"/>
        <v>0</v>
      </c>
      <c r="K79" s="9">
        <f t="shared" si="30"/>
        <v>0</v>
      </c>
    </row>
    <row r="80" spans="1:11" ht="15">
      <c r="A80" s="23">
        <v>422911</v>
      </c>
      <c r="B80" s="12" t="s">
        <v>62</v>
      </c>
      <c r="C80" s="20"/>
      <c r="D80" s="20"/>
      <c r="E80" s="20"/>
      <c r="F80" s="20"/>
      <c r="G80" s="20"/>
      <c r="H80" s="20"/>
      <c r="I80" s="20"/>
      <c r="J80" s="20"/>
      <c r="K80" s="9">
        <f t="shared" si="30"/>
        <v>0</v>
      </c>
    </row>
    <row r="81" spans="1:11" s="19" customFormat="1" ht="15">
      <c r="A81" s="16">
        <v>423000</v>
      </c>
      <c r="B81" s="17" t="s">
        <v>63</v>
      </c>
      <c r="C81" s="18">
        <f aca="true" t="shared" si="33" ref="C81:J81">+C82+C84+C86+C90+C94+C98+C100+C103</f>
        <v>207000</v>
      </c>
      <c r="D81" s="18">
        <f>+D82+D84+D86+D90+D94+D98+D100+D103</f>
        <v>1500000</v>
      </c>
      <c r="E81" s="18">
        <f>+E82+E84+E86+E90+E94+E98+E100+E103</f>
        <v>0</v>
      </c>
      <c r="F81" s="18">
        <f>+F82+F84+F86+F90+F94+F98+F100+F103</f>
        <v>0</v>
      </c>
      <c r="G81" s="18">
        <f>+G82+G84+G86+G90+G94+G98+G100+G103</f>
        <v>0</v>
      </c>
      <c r="H81" s="18">
        <f t="shared" si="33"/>
        <v>105000</v>
      </c>
      <c r="I81" s="18">
        <f t="shared" si="33"/>
        <v>0</v>
      </c>
      <c r="J81" s="18">
        <f t="shared" si="33"/>
        <v>0</v>
      </c>
      <c r="K81" s="9">
        <f t="shared" si="30"/>
        <v>1812000</v>
      </c>
    </row>
    <row r="82" spans="1:11" ht="15">
      <c r="A82" s="11">
        <v>423100</v>
      </c>
      <c r="B82" s="12" t="s">
        <v>64</v>
      </c>
      <c r="C82" s="20">
        <f aca="true" t="shared" si="34" ref="C82:J82">+C83</f>
        <v>0</v>
      </c>
      <c r="D82" s="20">
        <f>+D83</f>
        <v>0</v>
      </c>
      <c r="E82" s="20">
        <f>+E83</f>
        <v>0</v>
      </c>
      <c r="F82" s="20">
        <f>+F83</f>
        <v>0</v>
      </c>
      <c r="G82" s="20">
        <f>+G83</f>
        <v>0</v>
      </c>
      <c r="H82" s="20">
        <f t="shared" si="34"/>
        <v>0</v>
      </c>
      <c r="I82" s="20">
        <f t="shared" si="34"/>
        <v>0</v>
      </c>
      <c r="J82" s="20">
        <f t="shared" si="34"/>
        <v>0</v>
      </c>
      <c r="K82" s="9">
        <f t="shared" si="30"/>
        <v>0</v>
      </c>
    </row>
    <row r="83" spans="1:11" ht="15">
      <c r="A83" s="23">
        <v>423191</v>
      </c>
      <c r="B83" s="12" t="s">
        <v>65</v>
      </c>
      <c r="C83" s="20"/>
      <c r="D83" s="20"/>
      <c r="E83" s="20"/>
      <c r="F83" s="20"/>
      <c r="G83" s="20"/>
      <c r="H83" s="20"/>
      <c r="I83" s="20"/>
      <c r="J83" s="20"/>
      <c r="K83" s="9">
        <f t="shared" si="30"/>
        <v>0</v>
      </c>
    </row>
    <row r="84" spans="1:11" ht="15">
      <c r="A84" s="11">
        <v>423200</v>
      </c>
      <c r="B84" s="12" t="s">
        <v>66</v>
      </c>
      <c r="C84" s="20">
        <f aca="true" t="shared" si="35" ref="C84:J84">+C85</f>
        <v>0</v>
      </c>
      <c r="D84" s="20">
        <f>+D85</f>
        <v>0</v>
      </c>
      <c r="E84" s="20">
        <f>+E85</f>
        <v>0</v>
      </c>
      <c r="F84" s="20">
        <f>+F85</f>
        <v>0</v>
      </c>
      <c r="G84" s="20">
        <f>+G85</f>
        <v>0</v>
      </c>
      <c r="H84" s="20">
        <f t="shared" si="35"/>
        <v>0</v>
      </c>
      <c r="I84" s="20">
        <f t="shared" si="35"/>
        <v>0</v>
      </c>
      <c r="J84" s="20">
        <f t="shared" si="35"/>
        <v>0</v>
      </c>
      <c r="K84" s="9">
        <f t="shared" si="30"/>
        <v>0</v>
      </c>
    </row>
    <row r="85" spans="1:11" ht="15">
      <c r="A85" s="23">
        <v>423211</v>
      </c>
      <c r="B85" s="12" t="s">
        <v>67</v>
      </c>
      <c r="C85" s="20"/>
      <c r="D85" s="20"/>
      <c r="E85" s="20"/>
      <c r="F85" s="20"/>
      <c r="G85" s="20"/>
      <c r="H85" s="20"/>
      <c r="I85" s="20"/>
      <c r="J85" s="20"/>
      <c r="K85" s="9">
        <f t="shared" si="30"/>
        <v>0</v>
      </c>
    </row>
    <row r="86" spans="1:11" ht="15">
      <c r="A86" s="11">
        <v>423300</v>
      </c>
      <c r="B86" s="26" t="s">
        <v>68</v>
      </c>
      <c r="C86" s="20">
        <f aca="true" t="shared" si="36" ref="C86:J86">+C87+C88+C89</f>
        <v>146000</v>
      </c>
      <c r="D86" s="20">
        <f>+D87+D88+D89</f>
        <v>0</v>
      </c>
      <c r="E86" s="20">
        <f>+E87+E88+E89</f>
        <v>0</v>
      </c>
      <c r="F86" s="20">
        <f>+F87+F88+F89</f>
        <v>0</v>
      </c>
      <c r="G86" s="20">
        <f>+G87+G88+G89</f>
        <v>0</v>
      </c>
      <c r="H86" s="20">
        <f t="shared" si="36"/>
        <v>0</v>
      </c>
      <c r="I86" s="20">
        <f t="shared" si="36"/>
        <v>0</v>
      </c>
      <c r="J86" s="20">
        <f t="shared" si="36"/>
        <v>0</v>
      </c>
      <c r="K86" s="9">
        <f t="shared" si="30"/>
        <v>146000</v>
      </c>
    </row>
    <row r="87" spans="1:11" ht="15">
      <c r="A87" s="23">
        <v>423311</v>
      </c>
      <c r="B87" s="26" t="s">
        <v>68</v>
      </c>
      <c r="C87" s="20"/>
      <c r="D87" s="20"/>
      <c r="E87" s="20"/>
      <c r="F87" s="20"/>
      <c r="G87" s="20"/>
      <c r="H87" s="20"/>
      <c r="I87" s="20"/>
      <c r="J87" s="20"/>
      <c r="K87" s="9">
        <f t="shared" si="30"/>
        <v>0</v>
      </c>
    </row>
    <row r="88" spans="1:11" ht="15">
      <c r="A88" s="23">
        <v>423321</v>
      </c>
      <c r="B88" s="26" t="s">
        <v>69</v>
      </c>
      <c r="C88" s="20">
        <v>146000</v>
      </c>
      <c r="D88" s="20"/>
      <c r="E88" s="20"/>
      <c r="F88" s="20"/>
      <c r="G88" s="20"/>
      <c r="H88" s="20"/>
      <c r="I88" s="20"/>
      <c r="J88" s="20"/>
      <c r="K88" s="9">
        <f t="shared" si="30"/>
        <v>146000</v>
      </c>
    </row>
    <row r="89" spans="1:11" ht="15">
      <c r="A89" s="23">
        <v>423391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9">
        <f t="shared" si="30"/>
        <v>0</v>
      </c>
    </row>
    <row r="90" spans="1:11" ht="15">
      <c r="A90" s="11">
        <v>423400</v>
      </c>
      <c r="B90" s="12" t="s">
        <v>71</v>
      </c>
      <c r="C90" s="20">
        <f aca="true" t="shared" si="37" ref="C90:J90">+C91+C92+C93</f>
        <v>0</v>
      </c>
      <c r="D90" s="20">
        <f>+D91+D92+D93</f>
        <v>0</v>
      </c>
      <c r="E90" s="20">
        <f>+E91+E92+E93</f>
        <v>0</v>
      </c>
      <c r="F90" s="20">
        <f>+F91+F92+F93</f>
        <v>0</v>
      </c>
      <c r="G90" s="20">
        <f>+G91+G92+G93</f>
        <v>0</v>
      </c>
      <c r="H90" s="20">
        <f t="shared" si="37"/>
        <v>0</v>
      </c>
      <c r="I90" s="20">
        <f t="shared" si="37"/>
        <v>0</v>
      </c>
      <c r="J90" s="20">
        <f t="shared" si="37"/>
        <v>0</v>
      </c>
      <c r="K90" s="9">
        <f t="shared" si="30"/>
        <v>0</v>
      </c>
    </row>
    <row r="91" spans="1:11" ht="15">
      <c r="A91" s="23">
        <v>423412</v>
      </c>
      <c r="B91" s="12" t="s">
        <v>72</v>
      </c>
      <c r="C91" s="20"/>
      <c r="D91" s="20"/>
      <c r="E91" s="20"/>
      <c r="F91" s="20"/>
      <c r="G91" s="20"/>
      <c r="H91" s="20"/>
      <c r="I91" s="20"/>
      <c r="J91" s="20"/>
      <c r="K91" s="9">
        <f t="shared" si="30"/>
        <v>0</v>
      </c>
    </row>
    <row r="92" spans="1:11" ht="15">
      <c r="A92" s="23">
        <v>423441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9">
        <f t="shared" si="30"/>
        <v>0</v>
      </c>
    </row>
    <row r="93" spans="1:11" ht="15">
      <c r="A93" s="23">
        <v>423419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9">
        <f t="shared" si="30"/>
        <v>0</v>
      </c>
    </row>
    <row r="94" spans="1:11" ht="15">
      <c r="A94" s="11">
        <v>423500</v>
      </c>
      <c r="B94" s="12" t="s">
        <v>75</v>
      </c>
      <c r="C94" s="20">
        <f aca="true" t="shared" si="38" ref="C94:J94">+C95+C96+C97</f>
        <v>41000</v>
      </c>
      <c r="D94" s="20">
        <f>+D95+D96+D97</f>
        <v>0</v>
      </c>
      <c r="E94" s="20">
        <f>+E95+E96+E97</f>
        <v>0</v>
      </c>
      <c r="F94" s="20">
        <f>+F95+F96+F97</f>
        <v>0</v>
      </c>
      <c r="G94" s="20">
        <f>+G95+G96+G97</f>
        <v>0</v>
      </c>
      <c r="H94" s="20">
        <f t="shared" si="38"/>
        <v>0</v>
      </c>
      <c r="I94" s="20">
        <f t="shared" si="38"/>
        <v>0</v>
      </c>
      <c r="J94" s="20">
        <f t="shared" si="38"/>
        <v>0</v>
      </c>
      <c r="K94" s="9">
        <f t="shared" si="30"/>
        <v>41000</v>
      </c>
    </row>
    <row r="95" spans="1:11" ht="15">
      <c r="A95" s="23">
        <v>423521</v>
      </c>
      <c r="B95" s="12" t="s">
        <v>76</v>
      </c>
      <c r="C95" s="20">
        <v>41000</v>
      </c>
      <c r="D95" s="20"/>
      <c r="E95" s="20"/>
      <c r="F95" s="20"/>
      <c r="G95" s="20"/>
      <c r="H95" s="20"/>
      <c r="I95" s="20"/>
      <c r="J95" s="20"/>
      <c r="K95" s="9">
        <f t="shared" si="30"/>
        <v>41000</v>
      </c>
    </row>
    <row r="96" spans="1:11" ht="15">
      <c r="A96" s="23">
        <v>423591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9">
        <f t="shared" si="30"/>
        <v>0</v>
      </c>
    </row>
    <row r="97" spans="1:11" ht="15">
      <c r="A97" s="23">
        <v>423599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9">
        <f t="shared" si="30"/>
        <v>0</v>
      </c>
    </row>
    <row r="98" spans="1:11" ht="15">
      <c r="A98" s="11">
        <v>423600</v>
      </c>
      <c r="B98" s="12" t="s">
        <v>79</v>
      </c>
      <c r="C98" s="20">
        <f aca="true" t="shared" si="39" ref="C98:J98">+C99</f>
        <v>20000</v>
      </c>
      <c r="D98" s="20">
        <f>+D99</f>
        <v>0</v>
      </c>
      <c r="E98" s="20">
        <f>+E99</f>
        <v>0</v>
      </c>
      <c r="F98" s="20">
        <f>+F99</f>
        <v>0</v>
      </c>
      <c r="G98" s="20">
        <f>+G99</f>
        <v>0</v>
      </c>
      <c r="H98" s="20">
        <f t="shared" si="39"/>
        <v>0</v>
      </c>
      <c r="I98" s="20">
        <f t="shared" si="39"/>
        <v>0</v>
      </c>
      <c r="J98" s="20">
        <f t="shared" si="39"/>
        <v>0</v>
      </c>
      <c r="K98" s="9">
        <f t="shared" si="30"/>
        <v>20000</v>
      </c>
    </row>
    <row r="99" spans="1:11" ht="15">
      <c r="A99" s="23">
        <v>423621</v>
      </c>
      <c r="B99" s="12" t="s">
        <v>80</v>
      </c>
      <c r="C99" s="20">
        <v>20000</v>
      </c>
      <c r="D99" s="20"/>
      <c r="E99" s="20"/>
      <c r="F99" s="20"/>
      <c r="G99" s="20"/>
      <c r="H99" s="20"/>
      <c r="I99" s="20"/>
      <c r="J99" s="20"/>
      <c r="K99" s="9">
        <f t="shared" si="30"/>
        <v>20000</v>
      </c>
    </row>
    <row r="100" spans="1:11" ht="15">
      <c r="A100" s="11">
        <v>423700</v>
      </c>
      <c r="B100" s="12" t="s">
        <v>81</v>
      </c>
      <c r="C100" s="20">
        <f aca="true" t="shared" si="40" ref="C100:J100">+C101+C102</f>
        <v>0</v>
      </c>
      <c r="D100" s="20">
        <f>+D101+D102</f>
        <v>0</v>
      </c>
      <c r="E100" s="20">
        <f>+E101+E102</f>
        <v>0</v>
      </c>
      <c r="F100" s="20">
        <f>+F101+F102</f>
        <v>0</v>
      </c>
      <c r="G100" s="20">
        <f>+G101+G102</f>
        <v>0</v>
      </c>
      <c r="H100" s="20">
        <f t="shared" si="40"/>
        <v>105000</v>
      </c>
      <c r="I100" s="20">
        <f t="shared" si="40"/>
        <v>0</v>
      </c>
      <c r="J100" s="20">
        <f t="shared" si="40"/>
        <v>0</v>
      </c>
      <c r="K100" s="9">
        <f t="shared" si="30"/>
        <v>105000</v>
      </c>
    </row>
    <row r="101" spans="1:11" ht="15">
      <c r="A101" s="23">
        <v>423711</v>
      </c>
      <c r="B101" s="12" t="s">
        <v>81</v>
      </c>
      <c r="C101" s="20"/>
      <c r="D101" s="20"/>
      <c r="E101" s="20"/>
      <c r="F101" s="20"/>
      <c r="G101" s="20"/>
      <c r="H101" s="20">
        <v>100000</v>
      </c>
      <c r="I101" s="20"/>
      <c r="J101" s="20"/>
      <c r="K101" s="9">
        <f t="shared" si="30"/>
        <v>100000</v>
      </c>
    </row>
    <row r="102" spans="1:11" ht="15">
      <c r="A102" s="23">
        <v>423712</v>
      </c>
      <c r="B102" s="12" t="s">
        <v>82</v>
      </c>
      <c r="C102" s="20"/>
      <c r="D102" s="20"/>
      <c r="E102" s="20"/>
      <c r="F102" s="20"/>
      <c r="G102" s="20"/>
      <c r="H102" s="20">
        <v>5000</v>
      </c>
      <c r="I102" s="20"/>
      <c r="J102" s="20"/>
      <c r="K102" s="9">
        <f t="shared" si="30"/>
        <v>5000</v>
      </c>
    </row>
    <row r="103" spans="1:11" ht="15">
      <c r="A103" s="11">
        <v>423900</v>
      </c>
      <c r="B103" s="12" t="s">
        <v>83</v>
      </c>
      <c r="C103" s="20">
        <f aca="true" t="shared" si="41" ref="C103:J103">+C104</f>
        <v>0</v>
      </c>
      <c r="D103" s="20">
        <f>+D104</f>
        <v>1500000</v>
      </c>
      <c r="E103" s="20">
        <f>+E104</f>
        <v>0</v>
      </c>
      <c r="F103" s="20">
        <f>+F104</f>
        <v>0</v>
      </c>
      <c r="G103" s="20">
        <f>+G104</f>
        <v>0</v>
      </c>
      <c r="H103" s="20">
        <f t="shared" si="41"/>
        <v>0</v>
      </c>
      <c r="I103" s="20">
        <f t="shared" si="41"/>
        <v>0</v>
      </c>
      <c r="J103" s="20">
        <f t="shared" si="41"/>
        <v>0</v>
      </c>
      <c r="K103" s="9">
        <f t="shared" si="30"/>
        <v>1500000</v>
      </c>
    </row>
    <row r="104" spans="1:11" ht="15">
      <c r="A104" s="23">
        <v>423911</v>
      </c>
      <c r="B104" s="12" t="s">
        <v>83</v>
      </c>
      <c r="C104" s="20"/>
      <c r="D104" s="20">
        <v>1500000</v>
      </c>
      <c r="E104" s="20"/>
      <c r="F104" s="20"/>
      <c r="G104" s="20"/>
      <c r="H104" s="20"/>
      <c r="I104" s="20"/>
      <c r="J104" s="20"/>
      <c r="K104" s="9">
        <f t="shared" si="30"/>
        <v>1500000</v>
      </c>
    </row>
    <row r="105" spans="1:11" s="19" customFormat="1" ht="15">
      <c r="A105" s="28">
        <v>424000</v>
      </c>
      <c r="B105" s="29" t="s">
        <v>84</v>
      </c>
      <c r="C105" s="18">
        <f aca="true" t="shared" si="42" ref="C105:J105">+C106+C108+C111+C115+C116+C117+C118</f>
        <v>279000</v>
      </c>
      <c r="D105" s="18">
        <f>+D106+D108+D111+D115+D116+D117+D118</f>
        <v>324000</v>
      </c>
      <c r="E105" s="18">
        <f>+E106+E108+E111+E115+E116+E117+E118</f>
        <v>0</v>
      </c>
      <c r="F105" s="18">
        <f>+F106+F108+F111+F115+F116+F117+F118</f>
        <v>0</v>
      </c>
      <c r="G105" s="18">
        <f>+G106+G108+G111+G115+G116+G117+G118</f>
        <v>0</v>
      </c>
      <c r="H105" s="18">
        <f t="shared" si="42"/>
        <v>0</v>
      </c>
      <c r="I105" s="18">
        <f t="shared" si="42"/>
        <v>0</v>
      </c>
      <c r="J105" s="18">
        <f t="shared" si="42"/>
        <v>0</v>
      </c>
      <c r="K105" s="9">
        <f t="shared" si="30"/>
        <v>603000</v>
      </c>
    </row>
    <row r="106" spans="1:11" ht="15">
      <c r="A106" s="30">
        <v>424100</v>
      </c>
      <c r="B106" s="31" t="s">
        <v>85</v>
      </c>
      <c r="C106" s="20">
        <f aca="true" t="shared" si="43" ref="C106:J106">+C107</f>
        <v>0</v>
      </c>
      <c r="D106" s="20">
        <f>+D107</f>
        <v>0</v>
      </c>
      <c r="E106" s="20">
        <f>+E107</f>
        <v>0</v>
      </c>
      <c r="F106" s="20">
        <f>+F107</f>
        <v>0</v>
      </c>
      <c r="G106" s="20">
        <f>+G107</f>
        <v>0</v>
      </c>
      <c r="H106" s="20">
        <f t="shared" si="43"/>
        <v>0</v>
      </c>
      <c r="I106" s="20">
        <f t="shared" si="43"/>
        <v>0</v>
      </c>
      <c r="J106" s="20">
        <f t="shared" si="43"/>
        <v>0</v>
      </c>
      <c r="K106" s="9">
        <f t="shared" si="30"/>
        <v>0</v>
      </c>
    </row>
    <row r="107" spans="1:11" ht="15">
      <c r="A107" s="32">
        <v>424111</v>
      </c>
      <c r="B107" s="31" t="s">
        <v>86</v>
      </c>
      <c r="C107" s="20"/>
      <c r="D107" s="20"/>
      <c r="E107" s="20"/>
      <c r="F107" s="20"/>
      <c r="G107" s="20"/>
      <c r="H107" s="20"/>
      <c r="I107" s="20"/>
      <c r="J107" s="20"/>
      <c r="K107" s="9">
        <f aca="true" t="shared" si="44" ref="K107:K138">SUM(C107:J107)</f>
        <v>0</v>
      </c>
    </row>
    <row r="108" spans="1:11" ht="15">
      <c r="A108" s="30">
        <v>424200</v>
      </c>
      <c r="B108" s="31" t="s">
        <v>87</v>
      </c>
      <c r="C108" s="20">
        <f aca="true" t="shared" si="45" ref="C108:J108">+C109+C110</f>
        <v>0</v>
      </c>
      <c r="D108" s="20">
        <f>+D109+D110</f>
        <v>0</v>
      </c>
      <c r="E108" s="20">
        <f>+E109+E110</f>
        <v>0</v>
      </c>
      <c r="F108" s="20">
        <f>+F109+F110</f>
        <v>0</v>
      </c>
      <c r="G108" s="20">
        <f>+G109+G110</f>
        <v>0</v>
      </c>
      <c r="H108" s="20">
        <f t="shared" si="45"/>
        <v>0</v>
      </c>
      <c r="I108" s="20">
        <f t="shared" si="45"/>
        <v>0</v>
      </c>
      <c r="J108" s="20">
        <f t="shared" si="45"/>
        <v>0</v>
      </c>
      <c r="K108" s="9">
        <f t="shared" si="44"/>
        <v>0</v>
      </c>
    </row>
    <row r="109" spans="1:11" ht="15">
      <c r="A109" s="32">
        <v>424211</v>
      </c>
      <c r="B109" s="31" t="s">
        <v>88</v>
      </c>
      <c r="C109" s="20"/>
      <c r="D109" s="20"/>
      <c r="E109" s="20"/>
      <c r="F109" s="20"/>
      <c r="G109" s="20"/>
      <c r="H109" s="20"/>
      <c r="I109" s="20"/>
      <c r="J109" s="20"/>
      <c r="K109" s="9">
        <f t="shared" si="44"/>
        <v>0</v>
      </c>
    </row>
    <row r="110" spans="1:11" ht="15">
      <c r="A110" s="32">
        <v>424221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9">
        <f t="shared" si="44"/>
        <v>0</v>
      </c>
    </row>
    <row r="111" spans="1:11" ht="15">
      <c r="A111" s="30">
        <v>424300</v>
      </c>
      <c r="B111" s="31" t="s">
        <v>90</v>
      </c>
      <c r="C111" s="20">
        <f aca="true" t="shared" si="46" ref="C111:J111">+C112+C113+C114</f>
        <v>94000</v>
      </c>
      <c r="D111" s="20">
        <f>+D112+D113+D114</f>
        <v>24000</v>
      </c>
      <c r="E111" s="20">
        <f>+E112+E113+E114</f>
        <v>0</v>
      </c>
      <c r="F111" s="20">
        <f>+F112+F113+F114</f>
        <v>0</v>
      </c>
      <c r="G111" s="20">
        <f>+G112+G113+G114</f>
        <v>0</v>
      </c>
      <c r="H111" s="20">
        <f t="shared" si="46"/>
        <v>0</v>
      </c>
      <c r="I111" s="20">
        <f t="shared" si="46"/>
        <v>0</v>
      </c>
      <c r="J111" s="20">
        <f t="shared" si="46"/>
        <v>0</v>
      </c>
      <c r="K111" s="9">
        <f t="shared" si="44"/>
        <v>118000</v>
      </c>
    </row>
    <row r="112" spans="1:11" ht="15">
      <c r="A112" s="32">
        <v>424311</v>
      </c>
      <c r="B112" s="31" t="s">
        <v>91</v>
      </c>
      <c r="C112" s="20">
        <v>10000</v>
      </c>
      <c r="D112" s="20">
        <v>4000</v>
      </c>
      <c r="E112" s="20"/>
      <c r="F112" s="20"/>
      <c r="G112" s="20"/>
      <c r="H112" s="20"/>
      <c r="I112" s="20"/>
      <c r="J112" s="20"/>
      <c r="K112" s="9">
        <f t="shared" si="44"/>
        <v>14000</v>
      </c>
    </row>
    <row r="113" spans="1:11" ht="15">
      <c r="A113" s="32">
        <v>424331</v>
      </c>
      <c r="B113" s="31" t="s">
        <v>92</v>
      </c>
      <c r="C113" s="20">
        <v>84000</v>
      </c>
      <c r="D113" s="20">
        <v>20000</v>
      </c>
      <c r="E113" s="20"/>
      <c r="F113" s="20"/>
      <c r="G113" s="20"/>
      <c r="H113" s="20"/>
      <c r="I113" s="20"/>
      <c r="J113" s="20"/>
      <c r="K113" s="9">
        <f t="shared" si="44"/>
        <v>104000</v>
      </c>
    </row>
    <row r="114" spans="1:11" ht="15">
      <c r="A114" s="32">
        <v>424351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9">
        <f t="shared" si="44"/>
        <v>0</v>
      </c>
    </row>
    <row r="115" spans="1:11" ht="15">
      <c r="A115" s="30">
        <v>424400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9">
        <f t="shared" si="44"/>
        <v>0</v>
      </c>
    </row>
    <row r="116" spans="1:11" ht="15">
      <c r="A116" s="30">
        <v>424500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9">
        <f t="shared" si="44"/>
        <v>0</v>
      </c>
    </row>
    <row r="117" spans="1:11" ht="15">
      <c r="A117" s="30">
        <v>424600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9">
        <f t="shared" si="44"/>
        <v>0</v>
      </c>
    </row>
    <row r="118" spans="1:11" ht="15">
      <c r="A118" s="30">
        <v>424900</v>
      </c>
      <c r="B118" s="31" t="s">
        <v>97</v>
      </c>
      <c r="C118" s="20">
        <f aca="true" t="shared" si="47" ref="C118:J118">+C119</f>
        <v>185000</v>
      </c>
      <c r="D118" s="20">
        <f>+D119</f>
        <v>300000</v>
      </c>
      <c r="E118" s="20">
        <f>+E119</f>
        <v>0</v>
      </c>
      <c r="F118" s="20">
        <f>+F119</f>
        <v>0</v>
      </c>
      <c r="G118" s="20">
        <f>+G119</f>
        <v>0</v>
      </c>
      <c r="H118" s="20">
        <f t="shared" si="47"/>
        <v>0</v>
      </c>
      <c r="I118" s="20">
        <f t="shared" si="47"/>
        <v>0</v>
      </c>
      <c r="J118" s="20">
        <f t="shared" si="47"/>
        <v>0</v>
      </c>
      <c r="K118" s="9">
        <f t="shared" si="44"/>
        <v>485000</v>
      </c>
    </row>
    <row r="119" spans="1:11" ht="15">
      <c r="A119" s="70">
        <v>424911</v>
      </c>
      <c r="B119" s="71" t="s">
        <v>97</v>
      </c>
      <c r="C119" s="69">
        <v>185000</v>
      </c>
      <c r="D119" s="69">
        <v>300000</v>
      </c>
      <c r="E119" s="69"/>
      <c r="F119" s="69"/>
      <c r="G119" s="69"/>
      <c r="H119" s="69"/>
      <c r="I119" s="69"/>
      <c r="J119" s="69"/>
      <c r="K119" s="9">
        <f t="shared" si="44"/>
        <v>485000</v>
      </c>
    </row>
    <row r="120" spans="1:11" s="19" customFormat="1" ht="15">
      <c r="A120" s="72">
        <v>425000</v>
      </c>
      <c r="B120" s="73" t="s">
        <v>98</v>
      </c>
      <c r="C120" s="74">
        <f aca="true" t="shared" si="48" ref="C120:J120">+C121+C131</f>
        <v>421000</v>
      </c>
      <c r="D120" s="74">
        <f>+D121+D131</f>
        <v>822000</v>
      </c>
      <c r="E120" s="74">
        <f>+E121+E131</f>
        <v>0</v>
      </c>
      <c r="F120" s="74">
        <f>+F121+F131</f>
        <v>0</v>
      </c>
      <c r="G120" s="74">
        <f>+G121+G131</f>
        <v>0</v>
      </c>
      <c r="H120" s="74">
        <f t="shared" si="48"/>
        <v>0</v>
      </c>
      <c r="I120" s="74">
        <f t="shared" si="48"/>
        <v>0</v>
      </c>
      <c r="J120" s="74">
        <f t="shared" si="48"/>
        <v>0</v>
      </c>
      <c r="K120" s="9">
        <f t="shared" si="44"/>
        <v>1243000</v>
      </c>
    </row>
    <row r="121" spans="1:11" ht="15">
      <c r="A121" s="30">
        <v>425100</v>
      </c>
      <c r="B121" s="33" t="s">
        <v>99</v>
      </c>
      <c r="C121" s="20">
        <f aca="true" t="shared" si="49" ref="C121:J121">+C122+C123+C124+C125+C126+C127+C128+C129+C130</f>
        <v>269000</v>
      </c>
      <c r="D121" s="20">
        <f>+D122+D123+D124+D125+D126+D127+D128+D129+D130</f>
        <v>822000</v>
      </c>
      <c r="E121" s="20">
        <f>+E122+E123+E124+E125+E126+E127+E128+E129+E130</f>
        <v>0</v>
      </c>
      <c r="F121" s="20">
        <f>+F122+F123+F124+F125+F126+F127+F128+F129+F130</f>
        <v>0</v>
      </c>
      <c r="G121" s="20">
        <f>+G122+G123+G124+G125+G126+G127+G128+G129+G130</f>
        <v>0</v>
      </c>
      <c r="H121" s="20">
        <f t="shared" si="49"/>
        <v>0</v>
      </c>
      <c r="I121" s="20">
        <f t="shared" si="49"/>
        <v>0</v>
      </c>
      <c r="J121" s="20">
        <f t="shared" si="49"/>
        <v>0</v>
      </c>
      <c r="K121" s="9">
        <f t="shared" si="44"/>
        <v>1091000</v>
      </c>
    </row>
    <row r="122" spans="1:11" ht="15">
      <c r="A122" s="32">
        <v>425111</v>
      </c>
      <c r="B122" s="33" t="s">
        <v>100</v>
      </c>
      <c r="C122" s="20"/>
      <c r="D122" s="20"/>
      <c r="E122" s="20"/>
      <c r="F122" s="20"/>
      <c r="G122" s="20"/>
      <c r="H122" s="20"/>
      <c r="I122" s="20"/>
      <c r="J122" s="20"/>
      <c r="K122" s="9">
        <f t="shared" si="44"/>
        <v>0</v>
      </c>
    </row>
    <row r="123" spans="1:11" ht="15">
      <c r="A123" s="32">
        <v>425112</v>
      </c>
      <c r="B123" s="33" t="s">
        <v>101</v>
      </c>
      <c r="C123" s="20">
        <v>85000</v>
      </c>
      <c r="D123" s="103">
        <v>260000</v>
      </c>
      <c r="E123" s="20"/>
      <c r="F123" s="20"/>
      <c r="G123" s="20"/>
      <c r="H123" s="20"/>
      <c r="I123" s="20"/>
      <c r="J123" s="20"/>
      <c r="K123" s="9">
        <f t="shared" si="44"/>
        <v>345000</v>
      </c>
    </row>
    <row r="124" spans="1:11" ht="15">
      <c r="A124" s="32">
        <v>425113</v>
      </c>
      <c r="B124" s="33" t="s">
        <v>102</v>
      </c>
      <c r="C124" s="20">
        <v>35000</v>
      </c>
      <c r="D124" s="103">
        <v>300000</v>
      </c>
      <c r="E124" s="20"/>
      <c r="F124" s="20"/>
      <c r="G124" s="20"/>
      <c r="H124" s="20"/>
      <c r="I124" s="20"/>
      <c r="J124" s="20"/>
      <c r="K124" s="9">
        <f t="shared" si="44"/>
        <v>335000</v>
      </c>
    </row>
    <row r="125" spans="1:11" ht="15">
      <c r="A125" s="32">
        <v>425114</v>
      </c>
      <c r="B125" s="33" t="s">
        <v>103</v>
      </c>
      <c r="C125" s="20"/>
      <c r="D125" s="15">
        <v>30000</v>
      </c>
      <c r="E125" s="20"/>
      <c r="F125" s="20"/>
      <c r="G125" s="20"/>
      <c r="H125" s="20"/>
      <c r="I125" s="20"/>
      <c r="J125" s="20"/>
      <c r="K125" s="9">
        <f t="shared" si="44"/>
        <v>30000</v>
      </c>
    </row>
    <row r="126" spans="1:11" ht="15">
      <c r="A126" s="32">
        <v>425115</v>
      </c>
      <c r="B126" s="33" t="s">
        <v>104</v>
      </c>
      <c r="C126" s="20">
        <v>30000</v>
      </c>
      <c r="D126" s="15">
        <v>30000</v>
      </c>
      <c r="E126" s="20"/>
      <c r="F126" s="20"/>
      <c r="G126" s="20"/>
      <c r="H126" s="20"/>
      <c r="I126" s="20"/>
      <c r="J126" s="20"/>
      <c r="K126" s="9">
        <f t="shared" si="44"/>
        <v>60000</v>
      </c>
    </row>
    <row r="127" spans="1:11" ht="15">
      <c r="A127" s="32">
        <v>425116</v>
      </c>
      <c r="B127" s="33" t="s">
        <v>105</v>
      </c>
      <c r="C127" s="20">
        <v>59000</v>
      </c>
      <c r="D127" s="15">
        <v>30000</v>
      </c>
      <c r="E127" s="20"/>
      <c r="F127" s="20"/>
      <c r="G127" s="20"/>
      <c r="H127" s="20"/>
      <c r="I127" s="20"/>
      <c r="J127" s="20"/>
      <c r="K127" s="9">
        <f t="shared" si="44"/>
        <v>89000</v>
      </c>
    </row>
    <row r="128" spans="1:11" ht="15">
      <c r="A128" s="32">
        <v>425117</v>
      </c>
      <c r="B128" s="33" t="s">
        <v>106</v>
      </c>
      <c r="C128" s="20">
        <v>50000</v>
      </c>
      <c r="D128" s="15">
        <v>100000</v>
      </c>
      <c r="E128" s="20"/>
      <c r="F128" s="20"/>
      <c r="G128" s="20"/>
      <c r="H128" s="20"/>
      <c r="I128" s="20"/>
      <c r="J128" s="20"/>
      <c r="K128" s="9">
        <f t="shared" si="44"/>
        <v>150000</v>
      </c>
    </row>
    <row r="129" spans="1:11" ht="15">
      <c r="A129" s="32">
        <v>425119</v>
      </c>
      <c r="B129" s="33" t="s">
        <v>229</v>
      </c>
      <c r="C129" s="20">
        <v>10000</v>
      </c>
      <c r="D129" s="103">
        <v>72000</v>
      </c>
      <c r="E129" s="20"/>
      <c r="F129" s="20"/>
      <c r="G129" s="20"/>
      <c r="H129" s="20"/>
      <c r="I129" s="20"/>
      <c r="J129" s="20"/>
      <c r="K129" s="9">
        <f t="shared" si="44"/>
        <v>82000</v>
      </c>
    </row>
    <row r="130" spans="1:11" ht="15">
      <c r="A130" s="32">
        <v>425191</v>
      </c>
      <c r="B130" s="33" t="s">
        <v>107</v>
      </c>
      <c r="C130" s="20"/>
      <c r="D130" s="20"/>
      <c r="E130" s="20"/>
      <c r="F130" s="20"/>
      <c r="G130" s="20"/>
      <c r="H130" s="20"/>
      <c r="I130" s="20"/>
      <c r="J130" s="20"/>
      <c r="K130" s="9">
        <f t="shared" si="44"/>
        <v>0</v>
      </c>
    </row>
    <row r="131" spans="1:11" ht="15">
      <c r="A131" s="30">
        <v>425200</v>
      </c>
      <c r="B131" s="31" t="s">
        <v>108</v>
      </c>
      <c r="C131" s="20">
        <f>+C132+C133+C134+C135+C136+C137+C138+C139+C141+C140</f>
        <v>152000</v>
      </c>
      <c r="D131" s="20">
        <f aca="true" t="shared" si="50" ref="D131:J131">+D132+D133+D134+D135+D136+D137+D138+D139+D141+D140</f>
        <v>0</v>
      </c>
      <c r="E131" s="20">
        <f t="shared" si="50"/>
        <v>0</v>
      </c>
      <c r="F131" s="20">
        <f t="shared" si="50"/>
        <v>0</v>
      </c>
      <c r="G131" s="20">
        <f t="shared" si="50"/>
        <v>0</v>
      </c>
      <c r="H131" s="20">
        <f t="shared" si="50"/>
        <v>0</v>
      </c>
      <c r="I131" s="20">
        <f t="shared" si="50"/>
        <v>0</v>
      </c>
      <c r="J131" s="20">
        <f t="shared" si="50"/>
        <v>0</v>
      </c>
      <c r="K131" s="9">
        <f t="shared" si="44"/>
        <v>152000</v>
      </c>
    </row>
    <row r="132" spans="1:11" ht="15">
      <c r="A132" s="32">
        <v>425211</v>
      </c>
      <c r="B132" s="31" t="s">
        <v>109</v>
      </c>
      <c r="C132" s="20"/>
      <c r="D132" s="20"/>
      <c r="E132" s="20"/>
      <c r="F132" s="20"/>
      <c r="G132" s="20"/>
      <c r="H132" s="20"/>
      <c r="I132" s="20"/>
      <c r="J132" s="20"/>
      <c r="K132" s="9">
        <f t="shared" si="44"/>
        <v>0</v>
      </c>
    </row>
    <row r="133" spans="1:11" ht="15">
      <c r="A133" s="32">
        <v>425212</v>
      </c>
      <c r="B133" s="31" t="s">
        <v>110</v>
      </c>
      <c r="C133" s="20"/>
      <c r="D133" s="20"/>
      <c r="E133" s="20"/>
      <c r="F133" s="20"/>
      <c r="G133" s="20"/>
      <c r="H133" s="20"/>
      <c r="I133" s="20"/>
      <c r="J133" s="20"/>
      <c r="K133" s="9">
        <f t="shared" si="44"/>
        <v>0</v>
      </c>
    </row>
    <row r="134" spans="1:11" ht="15">
      <c r="A134" s="32">
        <v>425221</v>
      </c>
      <c r="B134" s="31" t="s">
        <v>111</v>
      </c>
      <c r="C134" s="20"/>
      <c r="D134" s="20"/>
      <c r="E134" s="20"/>
      <c r="F134" s="20"/>
      <c r="G134" s="20"/>
      <c r="H134" s="20"/>
      <c r="I134" s="20"/>
      <c r="J134" s="20"/>
      <c r="K134" s="9">
        <f t="shared" si="44"/>
        <v>0</v>
      </c>
    </row>
    <row r="135" spans="1:11" ht="15">
      <c r="A135" s="32">
        <v>425222</v>
      </c>
      <c r="B135" s="31" t="s">
        <v>112</v>
      </c>
      <c r="C135" s="20"/>
      <c r="D135" s="20"/>
      <c r="E135" s="20"/>
      <c r="F135" s="20"/>
      <c r="G135" s="20"/>
      <c r="H135" s="20"/>
      <c r="I135" s="20"/>
      <c r="J135" s="20"/>
      <c r="K135" s="9">
        <f t="shared" si="44"/>
        <v>0</v>
      </c>
    </row>
    <row r="136" spans="1:11" ht="15">
      <c r="A136" s="32">
        <v>425225</v>
      </c>
      <c r="B136" s="31" t="s">
        <v>113</v>
      </c>
      <c r="C136" s="20"/>
      <c r="D136" s="20"/>
      <c r="E136" s="20"/>
      <c r="F136" s="20"/>
      <c r="G136" s="20"/>
      <c r="H136" s="20"/>
      <c r="I136" s="20"/>
      <c r="J136" s="20"/>
      <c r="K136" s="9">
        <f t="shared" si="44"/>
        <v>0</v>
      </c>
    </row>
    <row r="137" spans="1:11" ht="15">
      <c r="A137" s="32">
        <v>425226</v>
      </c>
      <c r="B137" s="31" t="s">
        <v>235</v>
      </c>
      <c r="C137" s="20">
        <v>26000</v>
      </c>
      <c r="D137" s="20"/>
      <c r="E137" s="20"/>
      <c r="F137" s="20"/>
      <c r="G137" s="20"/>
      <c r="H137" s="20"/>
      <c r="I137" s="20"/>
      <c r="J137" s="20"/>
      <c r="K137" s="9">
        <f t="shared" si="44"/>
        <v>26000</v>
      </c>
    </row>
    <row r="138" spans="1:11" ht="15">
      <c r="A138" s="32">
        <v>425229</v>
      </c>
      <c r="B138" s="31" t="s">
        <v>115</v>
      </c>
      <c r="C138" s="20"/>
      <c r="D138" s="20"/>
      <c r="E138" s="20"/>
      <c r="F138" s="20"/>
      <c r="G138" s="20"/>
      <c r="H138" s="20"/>
      <c r="I138" s="20"/>
      <c r="J138" s="20"/>
      <c r="K138" s="9">
        <f t="shared" si="44"/>
        <v>0</v>
      </c>
    </row>
    <row r="139" spans="1:11" ht="15">
      <c r="A139" s="32">
        <v>425261</v>
      </c>
      <c r="B139" s="31" t="s">
        <v>116</v>
      </c>
      <c r="C139" s="20">
        <v>112000</v>
      </c>
      <c r="D139" s="20"/>
      <c r="E139" s="20"/>
      <c r="F139" s="20"/>
      <c r="G139" s="20"/>
      <c r="H139" s="20"/>
      <c r="I139" s="20"/>
      <c r="J139" s="20"/>
      <c r="K139" s="9">
        <f aca="true" t="shared" si="51" ref="K139:K174">SUM(C139:J139)</f>
        <v>112000</v>
      </c>
    </row>
    <row r="140" spans="1:11" ht="15">
      <c r="A140" s="32">
        <v>425281</v>
      </c>
      <c r="B140" s="31" t="s">
        <v>226</v>
      </c>
      <c r="C140" s="20">
        <v>14000</v>
      </c>
      <c r="D140" s="20"/>
      <c r="E140" s="20"/>
      <c r="F140" s="20"/>
      <c r="G140" s="20"/>
      <c r="H140" s="20"/>
      <c r="I140" s="20"/>
      <c r="J140" s="20"/>
      <c r="K140" s="9">
        <f>SUM(C140:J140)</f>
        <v>14000</v>
      </c>
    </row>
    <row r="141" spans="1:11" ht="15">
      <c r="A141" s="32">
        <v>425291</v>
      </c>
      <c r="B141" s="31" t="s">
        <v>117</v>
      </c>
      <c r="C141" s="20"/>
      <c r="D141" s="20"/>
      <c r="E141" s="20"/>
      <c r="F141" s="20"/>
      <c r="G141" s="20"/>
      <c r="H141" s="20"/>
      <c r="I141" s="20"/>
      <c r="J141" s="20"/>
      <c r="K141" s="9">
        <f t="shared" si="51"/>
        <v>0</v>
      </c>
    </row>
    <row r="142" spans="1:11" s="19" customFormat="1" ht="15">
      <c r="A142" s="28">
        <v>426000</v>
      </c>
      <c r="B142" s="17" t="s">
        <v>118</v>
      </c>
      <c r="C142" s="18">
        <f aca="true" t="shared" si="52" ref="C142:J142">+C143+C147+C150+C154+C157+C159+C162+C163+C169</f>
        <v>897600</v>
      </c>
      <c r="D142" s="18">
        <f>+D143+D147+D150+D154+D157+D159+D162+D163+D169</f>
        <v>4750000</v>
      </c>
      <c r="E142" s="18">
        <f>+E143+E147+E150+E154+E157+E159+E162+E163+E169</f>
        <v>0</v>
      </c>
      <c r="F142" s="18">
        <f>+F143+F147+F150+F154+F157+F159+F162+F163+F169</f>
        <v>0</v>
      </c>
      <c r="G142" s="18">
        <f>+G143+G147+G150+G154+G157+G159+G162+G163+G169</f>
        <v>0</v>
      </c>
      <c r="H142" s="18">
        <f t="shared" si="52"/>
        <v>90000</v>
      </c>
      <c r="I142" s="18">
        <f t="shared" si="52"/>
        <v>0</v>
      </c>
      <c r="J142" s="18">
        <f t="shared" si="52"/>
        <v>0</v>
      </c>
      <c r="K142" s="9">
        <f t="shared" si="51"/>
        <v>5737600</v>
      </c>
    </row>
    <row r="143" spans="1:11" ht="15">
      <c r="A143" s="30">
        <v>426100</v>
      </c>
      <c r="B143" s="31" t="s">
        <v>119</v>
      </c>
      <c r="C143" s="20">
        <f>+C144+C146+C145</f>
        <v>80000</v>
      </c>
      <c r="D143" s="20">
        <f aca="true" t="shared" si="53" ref="D143:J143">+D144+D146</f>
        <v>0</v>
      </c>
      <c r="E143" s="20">
        <f t="shared" si="53"/>
        <v>0</v>
      </c>
      <c r="F143" s="20">
        <f t="shared" si="53"/>
        <v>0</v>
      </c>
      <c r="G143" s="20">
        <f t="shared" si="53"/>
        <v>0</v>
      </c>
      <c r="H143" s="20">
        <f t="shared" si="53"/>
        <v>0</v>
      </c>
      <c r="I143" s="20">
        <f t="shared" si="53"/>
        <v>0</v>
      </c>
      <c r="J143" s="20">
        <f t="shared" si="53"/>
        <v>0</v>
      </c>
      <c r="K143" s="9">
        <f t="shared" si="51"/>
        <v>80000</v>
      </c>
    </row>
    <row r="144" spans="1:11" ht="15">
      <c r="A144" s="32">
        <v>426111</v>
      </c>
      <c r="B144" s="31" t="s">
        <v>120</v>
      </c>
      <c r="C144" s="20">
        <v>40000</v>
      </c>
      <c r="D144" s="20"/>
      <c r="E144" s="20"/>
      <c r="F144" s="20"/>
      <c r="G144" s="20"/>
      <c r="H144" s="20"/>
      <c r="I144" s="20"/>
      <c r="J144" s="20"/>
      <c r="K144" s="9">
        <f t="shared" si="51"/>
        <v>40000</v>
      </c>
    </row>
    <row r="145" spans="1:11" ht="15">
      <c r="A145" s="32">
        <v>426121</v>
      </c>
      <c r="B145" s="31" t="s">
        <v>227</v>
      </c>
      <c r="C145" s="20">
        <v>25000</v>
      </c>
      <c r="D145" s="20"/>
      <c r="E145" s="20"/>
      <c r="F145" s="20"/>
      <c r="G145" s="20"/>
      <c r="H145" s="20"/>
      <c r="I145" s="20"/>
      <c r="J145" s="20"/>
      <c r="K145" s="9">
        <f>SUM(C145:J145)</f>
        <v>25000</v>
      </c>
    </row>
    <row r="146" spans="1:11" ht="15">
      <c r="A146" s="32">
        <v>426131</v>
      </c>
      <c r="B146" s="31" t="s">
        <v>121</v>
      </c>
      <c r="C146" s="20">
        <v>15000</v>
      </c>
      <c r="D146" s="20"/>
      <c r="E146" s="20"/>
      <c r="F146" s="20"/>
      <c r="G146" s="20"/>
      <c r="H146" s="20"/>
      <c r="I146" s="20"/>
      <c r="J146" s="20"/>
      <c r="K146" s="9">
        <f t="shared" si="51"/>
        <v>15000</v>
      </c>
    </row>
    <row r="147" spans="1:11" ht="15">
      <c r="A147" s="30">
        <v>426200</v>
      </c>
      <c r="B147" s="31" t="s">
        <v>122</v>
      </c>
      <c r="C147" s="20">
        <f aca="true" t="shared" si="54" ref="C147:J147">+C148+C149</f>
        <v>0</v>
      </c>
      <c r="D147" s="20">
        <f>+D148+D149</f>
        <v>0</v>
      </c>
      <c r="E147" s="20">
        <f>+E148+E149</f>
        <v>0</v>
      </c>
      <c r="F147" s="20">
        <f>+F148+F149</f>
        <v>0</v>
      </c>
      <c r="G147" s="20">
        <f>+G148+G149</f>
        <v>0</v>
      </c>
      <c r="H147" s="20">
        <f t="shared" si="54"/>
        <v>0</v>
      </c>
      <c r="I147" s="20">
        <f t="shared" si="54"/>
        <v>0</v>
      </c>
      <c r="J147" s="20">
        <f t="shared" si="54"/>
        <v>0</v>
      </c>
      <c r="K147" s="9">
        <f t="shared" si="51"/>
        <v>0</v>
      </c>
    </row>
    <row r="148" spans="1:11" ht="15">
      <c r="A148" s="32">
        <v>426211</v>
      </c>
      <c r="B148" s="31" t="s">
        <v>123</v>
      </c>
      <c r="C148" s="20"/>
      <c r="D148" s="20"/>
      <c r="E148" s="20"/>
      <c r="F148" s="20"/>
      <c r="G148" s="20"/>
      <c r="H148" s="20"/>
      <c r="I148" s="20"/>
      <c r="J148" s="20"/>
      <c r="K148" s="9">
        <f t="shared" si="51"/>
        <v>0</v>
      </c>
    </row>
    <row r="149" spans="1:11" ht="15">
      <c r="A149" s="32">
        <v>426291</v>
      </c>
      <c r="B149" s="31" t="s">
        <v>124</v>
      </c>
      <c r="C149" s="20"/>
      <c r="D149" s="20"/>
      <c r="E149" s="20"/>
      <c r="F149" s="20"/>
      <c r="G149" s="20"/>
      <c r="H149" s="20"/>
      <c r="I149" s="20"/>
      <c r="J149" s="20"/>
      <c r="K149" s="9">
        <f t="shared" si="51"/>
        <v>0</v>
      </c>
    </row>
    <row r="150" spans="1:11" ht="15">
      <c r="A150" s="30">
        <v>426300</v>
      </c>
      <c r="B150" s="31" t="s">
        <v>125</v>
      </c>
      <c r="C150" s="20">
        <f aca="true" t="shared" si="55" ref="C150:J150">+C151+C152+C153</f>
        <v>73000</v>
      </c>
      <c r="D150" s="20">
        <f>+D151+D152+D153</f>
        <v>0</v>
      </c>
      <c r="E150" s="20">
        <f>+E151+E152+E153</f>
        <v>0</v>
      </c>
      <c r="F150" s="20">
        <f>+F151+F152+F153</f>
        <v>0</v>
      </c>
      <c r="G150" s="20">
        <f>+G151+G152+G153</f>
        <v>0</v>
      </c>
      <c r="H150" s="20">
        <f t="shared" si="55"/>
        <v>0</v>
      </c>
      <c r="I150" s="20">
        <f t="shared" si="55"/>
        <v>0</v>
      </c>
      <c r="J150" s="20">
        <f t="shared" si="55"/>
        <v>0</v>
      </c>
      <c r="K150" s="9">
        <f t="shared" si="51"/>
        <v>73000</v>
      </c>
    </row>
    <row r="151" spans="1:11" ht="15">
      <c r="A151" s="32">
        <v>426311</v>
      </c>
      <c r="B151" s="31" t="s">
        <v>126</v>
      </c>
      <c r="C151" s="20">
        <v>60000</v>
      </c>
      <c r="D151" s="20"/>
      <c r="E151" s="20"/>
      <c r="F151" s="20"/>
      <c r="G151" s="20"/>
      <c r="H151" s="20"/>
      <c r="I151" s="20"/>
      <c r="J151" s="20"/>
      <c r="K151" s="9">
        <f t="shared" si="51"/>
        <v>60000</v>
      </c>
    </row>
    <row r="152" spans="1:11" ht="15">
      <c r="A152" s="32">
        <v>426312</v>
      </c>
      <c r="B152" s="31" t="s">
        <v>127</v>
      </c>
      <c r="C152" s="20">
        <v>13000</v>
      </c>
      <c r="D152" s="20"/>
      <c r="E152" s="20"/>
      <c r="F152" s="20"/>
      <c r="G152" s="20"/>
      <c r="H152" s="20"/>
      <c r="I152" s="20"/>
      <c r="J152" s="20"/>
      <c r="K152" s="9">
        <f t="shared" si="51"/>
        <v>13000</v>
      </c>
    </row>
    <row r="153" spans="1:11" ht="15">
      <c r="A153" s="32">
        <v>426321</v>
      </c>
      <c r="B153" s="31" t="s">
        <v>128</v>
      </c>
      <c r="C153" s="20"/>
      <c r="D153" s="20"/>
      <c r="E153" s="20"/>
      <c r="F153" s="20"/>
      <c r="G153" s="20"/>
      <c r="H153" s="20"/>
      <c r="I153" s="20"/>
      <c r="J153" s="20"/>
      <c r="K153" s="9">
        <f t="shared" si="51"/>
        <v>0</v>
      </c>
    </row>
    <row r="154" spans="1:11" ht="15">
      <c r="A154" s="30">
        <v>426400</v>
      </c>
      <c r="B154" s="31" t="s">
        <v>129</v>
      </c>
      <c r="C154" s="20">
        <f aca="true" t="shared" si="56" ref="C154:J154">+C155+C156</f>
        <v>0</v>
      </c>
      <c r="D154" s="20">
        <f>+D155+D156</f>
        <v>0</v>
      </c>
      <c r="E154" s="20">
        <f>+E155+E156</f>
        <v>0</v>
      </c>
      <c r="F154" s="20">
        <f>+F155+F156</f>
        <v>0</v>
      </c>
      <c r="G154" s="20">
        <f>+G155+G156</f>
        <v>0</v>
      </c>
      <c r="H154" s="20">
        <f t="shared" si="56"/>
        <v>0</v>
      </c>
      <c r="I154" s="20">
        <f t="shared" si="56"/>
        <v>0</v>
      </c>
      <c r="J154" s="20">
        <f t="shared" si="56"/>
        <v>0</v>
      </c>
      <c r="K154" s="9">
        <f t="shared" si="51"/>
        <v>0</v>
      </c>
    </row>
    <row r="155" spans="1:11" ht="15">
      <c r="A155" s="32">
        <v>426411</v>
      </c>
      <c r="B155" s="31" t="s">
        <v>130</v>
      </c>
      <c r="C155" s="20"/>
      <c r="D155" s="20"/>
      <c r="E155" s="20"/>
      <c r="F155" s="20"/>
      <c r="G155" s="20"/>
      <c r="H155" s="20"/>
      <c r="I155" s="20"/>
      <c r="J155" s="20"/>
      <c r="K155" s="9">
        <f t="shared" si="51"/>
        <v>0</v>
      </c>
    </row>
    <row r="156" spans="1:11" ht="15">
      <c r="A156" s="32">
        <v>426412</v>
      </c>
      <c r="B156" s="31" t="s">
        <v>131</v>
      </c>
      <c r="C156" s="20"/>
      <c r="D156" s="20"/>
      <c r="E156" s="20"/>
      <c r="F156" s="20"/>
      <c r="G156" s="20"/>
      <c r="H156" s="20"/>
      <c r="I156" s="20"/>
      <c r="J156" s="20"/>
      <c r="K156" s="9">
        <f t="shared" si="51"/>
        <v>0</v>
      </c>
    </row>
    <row r="157" spans="1:11" ht="15">
      <c r="A157" s="30">
        <v>426500</v>
      </c>
      <c r="B157" s="31" t="s">
        <v>132</v>
      </c>
      <c r="C157" s="20">
        <f aca="true" t="shared" si="57" ref="C157:J157">+C158</f>
        <v>0</v>
      </c>
      <c r="D157" s="20">
        <f>+D158</f>
        <v>0</v>
      </c>
      <c r="E157" s="20">
        <f>+E158</f>
        <v>0</v>
      </c>
      <c r="F157" s="20">
        <f>+F158</f>
        <v>0</v>
      </c>
      <c r="G157" s="20">
        <f>+G158</f>
        <v>0</v>
      </c>
      <c r="H157" s="20">
        <f t="shared" si="57"/>
        <v>0</v>
      </c>
      <c r="I157" s="20">
        <f t="shared" si="57"/>
        <v>0</v>
      </c>
      <c r="J157" s="20">
        <f t="shared" si="57"/>
        <v>0</v>
      </c>
      <c r="K157" s="9">
        <f t="shared" si="51"/>
        <v>0</v>
      </c>
    </row>
    <row r="158" spans="1:11" ht="15">
      <c r="A158" s="32">
        <v>426591</v>
      </c>
      <c r="B158" s="31" t="s">
        <v>133</v>
      </c>
      <c r="C158" s="20"/>
      <c r="D158" s="20"/>
      <c r="E158" s="20"/>
      <c r="F158" s="20"/>
      <c r="G158" s="20"/>
      <c r="H158" s="20"/>
      <c r="I158" s="20"/>
      <c r="J158" s="20"/>
      <c r="K158" s="9">
        <f t="shared" si="51"/>
        <v>0</v>
      </c>
    </row>
    <row r="159" spans="1:11" ht="15">
      <c r="A159" s="30">
        <v>426600</v>
      </c>
      <c r="B159" s="31" t="s">
        <v>134</v>
      </c>
      <c r="C159" s="20">
        <f aca="true" t="shared" si="58" ref="C159:J159">+C160+C161</f>
        <v>464600</v>
      </c>
      <c r="D159" s="20">
        <f>+D160+D161</f>
        <v>100000</v>
      </c>
      <c r="E159" s="20">
        <f>+E160+E161</f>
        <v>0</v>
      </c>
      <c r="F159" s="20">
        <f>+F160+F161</f>
        <v>0</v>
      </c>
      <c r="G159" s="20">
        <f>+G160+G161</f>
        <v>0</v>
      </c>
      <c r="H159" s="20">
        <f t="shared" si="58"/>
        <v>50000</v>
      </c>
      <c r="I159" s="20">
        <f t="shared" si="58"/>
        <v>0</v>
      </c>
      <c r="J159" s="20">
        <f t="shared" si="58"/>
        <v>0</v>
      </c>
      <c r="K159" s="9">
        <f t="shared" si="51"/>
        <v>614600</v>
      </c>
    </row>
    <row r="160" spans="1:11" ht="15">
      <c r="A160" s="32">
        <v>426611</v>
      </c>
      <c r="B160" s="31" t="s">
        <v>135</v>
      </c>
      <c r="C160" s="20">
        <f>417000+47600</f>
        <v>464600</v>
      </c>
      <c r="D160" s="20">
        <v>100000</v>
      </c>
      <c r="E160" s="20"/>
      <c r="F160" s="20"/>
      <c r="G160" s="20"/>
      <c r="H160" s="20">
        <v>50000</v>
      </c>
      <c r="I160" s="20"/>
      <c r="J160" s="20"/>
      <c r="K160" s="9">
        <f t="shared" si="51"/>
        <v>614600</v>
      </c>
    </row>
    <row r="161" spans="1:11" ht="15">
      <c r="A161" s="32">
        <v>426621</v>
      </c>
      <c r="B161" s="31" t="s">
        <v>136</v>
      </c>
      <c r="C161" s="20"/>
      <c r="D161" s="20"/>
      <c r="E161" s="20"/>
      <c r="F161" s="20"/>
      <c r="G161" s="20"/>
      <c r="H161" s="20"/>
      <c r="I161" s="20"/>
      <c r="J161" s="20"/>
      <c r="K161" s="9">
        <f t="shared" si="51"/>
        <v>0</v>
      </c>
    </row>
    <row r="162" spans="1:11" ht="15">
      <c r="A162" s="30">
        <v>426700</v>
      </c>
      <c r="B162" s="31" t="s">
        <v>137</v>
      </c>
      <c r="C162" s="20"/>
      <c r="D162" s="20"/>
      <c r="E162" s="20"/>
      <c r="F162" s="20"/>
      <c r="G162" s="20"/>
      <c r="H162" s="20"/>
      <c r="I162" s="20"/>
      <c r="J162" s="20"/>
      <c r="K162" s="9">
        <f t="shared" si="51"/>
        <v>0</v>
      </c>
    </row>
    <row r="163" spans="1:11" ht="15">
      <c r="A163" s="30">
        <v>426800</v>
      </c>
      <c r="B163" s="31" t="s">
        <v>138</v>
      </c>
      <c r="C163" s="20">
        <f>+C164+C165+C166+C168+C167</f>
        <v>230000</v>
      </c>
      <c r="D163" s="20">
        <f aca="true" t="shared" si="59" ref="D163:J163">+D164+D165+D166+D168+D167</f>
        <v>4650000</v>
      </c>
      <c r="E163" s="20">
        <f t="shared" si="59"/>
        <v>0</v>
      </c>
      <c r="F163" s="20">
        <f t="shared" si="59"/>
        <v>0</v>
      </c>
      <c r="G163" s="20">
        <f t="shared" si="59"/>
        <v>0</v>
      </c>
      <c r="H163" s="20">
        <f t="shared" si="59"/>
        <v>30000</v>
      </c>
      <c r="I163" s="20">
        <f t="shared" si="59"/>
        <v>0</v>
      </c>
      <c r="J163" s="20">
        <f t="shared" si="59"/>
        <v>0</v>
      </c>
      <c r="K163" s="9">
        <f t="shared" si="51"/>
        <v>4910000</v>
      </c>
    </row>
    <row r="164" spans="1:11" ht="15">
      <c r="A164" s="32">
        <v>426811</v>
      </c>
      <c r="B164" s="31" t="s">
        <v>139</v>
      </c>
      <c r="C164" s="20">
        <v>100000</v>
      </c>
      <c r="D164" s="20"/>
      <c r="E164" s="20"/>
      <c r="F164" s="20"/>
      <c r="G164" s="20"/>
      <c r="H164" s="20"/>
      <c r="I164" s="20"/>
      <c r="J164" s="20"/>
      <c r="K164" s="9">
        <f t="shared" si="51"/>
        <v>100000</v>
      </c>
    </row>
    <row r="165" spans="1:11" ht="15">
      <c r="A165" s="32">
        <v>426812</v>
      </c>
      <c r="B165" s="31" t="s">
        <v>140</v>
      </c>
      <c r="C165" s="20">
        <v>30000</v>
      </c>
      <c r="D165" s="20"/>
      <c r="E165" s="20"/>
      <c r="F165" s="20"/>
      <c r="G165" s="20"/>
      <c r="H165" s="20"/>
      <c r="I165" s="20"/>
      <c r="J165" s="20"/>
      <c r="K165" s="9">
        <f t="shared" si="51"/>
        <v>30000</v>
      </c>
    </row>
    <row r="166" spans="1:11" ht="15">
      <c r="A166" s="32">
        <v>426819</v>
      </c>
      <c r="B166" s="31" t="s">
        <v>141</v>
      </c>
      <c r="C166" s="20">
        <v>100000</v>
      </c>
      <c r="D166" s="20"/>
      <c r="E166" s="20"/>
      <c r="F166" s="20"/>
      <c r="G166" s="20"/>
      <c r="H166" s="20"/>
      <c r="I166" s="20"/>
      <c r="J166" s="20"/>
      <c r="K166" s="9">
        <f t="shared" si="51"/>
        <v>100000</v>
      </c>
    </row>
    <row r="167" spans="1:11" ht="15">
      <c r="A167" s="32">
        <v>426821</v>
      </c>
      <c r="B167" s="31" t="s">
        <v>223</v>
      </c>
      <c r="C167" s="20"/>
      <c r="D167" s="20">
        <v>4650000</v>
      </c>
      <c r="E167" s="20"/>
      <c r="F167" s="20"/>
      <c r="G167" s="20"/>
      <c r="H167" s="20">
        <v>30000</v>
      </c>
      <c r="I167" s="20"/>
      <c r="J167" s="20"/>
      <c r="K167" s="9">
        <f>SUM(C167:J167)</f>
        <v>4680000</v>
      </c>
    </row>
    <row r="168" spans="1:11" ht="15">
      <c r="A168" s="32">
        <v>426822</v>
      </c>
      <c r="B168" s="31" t="s">
        <v>230</v>
      </c>
      <c r="C168" s="20"/>
      <c r="D168" s="20"/>
      <c r="E168" s="20"/>
      <c r="F168" s="20"/>
      <c r="G168" s="20"/>
      <c r="H168" s="20"/>
      <c r="I168" s="20"/>
      <c r="J168" s="20"/>
      <c r="K168" s="9">
        <f>SUM(C168:J168)</f>
        <v>0</v>
      </c>
    </row>
    <row r="169" spans="1:11" ht="15">
      <c r="A169" s="30">
        <v>426900</v>
      </c>
      <c r="B169" s="31" t="s">
        <v>142</v>
      </c>
      <c r="C169" s="20">
        <f aca="true" t="shared" si="60" ref="C169:J169">+C170+C171+C172</f>
        <v>50000</v>
      </c>
      <c r="D169" s="20">
        <f>+D170+D171+D172</f>
        <v>0</v>
      </c>
      <c r="E169" s="20">
        <f>+E170+E171+E172</f>
        <v>0</v>
      </c>
      <c r="F169" s="20">
        <f>+F170+F171+F172</f>
        <v>0</v>
      </c>
      <c r="G169" s="20">
        <f>+G170+G171+G172</f>
        <v>0</v>
      </c>
      <c r="H169" s="20">
        <f t="shared" si="60"/>
        <v>10000</v>
      </c>
      <c r="I169" s="20">
        <f t="shared" si="60"/>
        <v>0</v>
      </c>
      <c r="J169" s="20">
        <f t="shared" si="60"/>
        <v>0</v>
      </c>
      <c r="K169" s="9">
        <f t="shared" si="51"/>
        <v>60000</v>
      </c>
    </row>
    <row r="170" spans="1:11" ht="15">
      <c r="A170" s="32">
        <v>426912</v>
      </c>
      <c r="B170" s="31" t="s">
        <v>143</v>
      </c>
      <c r="C170" s="20"/>
      <c r="D170" s="20"/>
      <c r="E170" s="20"/>
      <c r="F170" s="20"/>
      <c r="G170" s="20"/>
      <c r="H170" s="20"/>
      <c r="I170" s="20"/>
      <c r="J170" s="20"/>
      <c r="K170" s="9">
        <f t="shared" si="51"/>
        <v>0</v>
      </c>
    </row>
    <row r="171" spans="1:11" ht="15">
      <c r="A171" s="32">
        <v>426913</v>
      </c>
      <c r="B171" s="31" t="s">
        <v>144</v>
      </c>
      <c r="C171" s="20">
        <v>20000</v>
      </c>
      <c r="D171" s="20"/>
      <c r="E171" s="20"/>
      <c r="F171" s="20"/>
      <c r="G171" s="20"/>
      <c r="H171" s="20"/>
      <c r="I171" s="20"/>
      <c r="J171" s="20"/>
      <c r="K171" s="9">
        <f t="shared" si="51"/>
        <v>20000</v>
      </c>
    </row>
    <row r="172" spans="1:11" ht="15">
      <c r="A172" s="32">
        <v>426919</v>
      </c>
      <c r="B172" s="31" t="s">
        <v>145</v>
      </c>
      <c r="C172" s="20">
        <v>30000</v>
      </c>
      <c r="D172" s="20"/>
      <c r="E172" s="20"/>
      <c r="F172" s="20"/>
      <c r="G172" s="20"/>
      <c r="H172" s="20">
        <v>10000</v>
      </c>
      <c r="I172" s="20"/>
      <c r="J172" s="20"/>
      <c r="K172" s="9">
        <f t="shared" si="51"/>
        <v>40000</v>
      </c>
    </row>
    <row r="173" spans="1:11" s="19" customFormat="1" ht="15">
      <c r="A173" s="28">
        <v>431000</v>
      </c>
      <c r="B173" s="29" t="s">
        <v>146</v>
      </c>
      <c r="C173" s="18">
        <f aca="true" t="shared" si="61" ref="C173:J173">+C174+C175+C176</f>
        <v>0</v>
      </c>
      <c r="D173" s="18">
        <f>+D174+D175+D176</f>
        <v>0</v>
      </c>
      <c r="E173" s="18">
        <f>+E174+E175+E176</f>
        <v>0</v>
      </c>
      <c r="F173" s="18">
        <f>+F174+F175+F176</f>
        <v>0</v>
      </c>
      <c r="G173" s="18">
        <f>+G174+G175+G176</f>
        <v>0</v>
      </c>
      <c r="H173" s="18">
        <f t="shared" si="61"/>
        <v>0</v>
      </c>
      <c r="I173" s="18">
        <f t="shared" si="61"/>
        <v>0</v>
      </c>
      <c r="J173" s="18">
        <f t="shared" si="61"/>
        <v>0</v>
      </c>
      <c r="K173" s="9">
        <f t="shared" si="51"/>
        <v>0</v>
      </c>
    </row>
    <row r="174" spans="1:11" ht="15">
      <c r="A174" s="30">
        <v>431100</v>
      </c>
      <c r="B174" s="31" t="s">
        <v>147</v>
      </c>
      <c r="C174" s="20"/>
      <c r="D174" s="20"/>
      <c r="E174" s="20"/>
      <c r="F174" s="20"/>
      <c r="G174" s="20"/>
      <c r="H174" s="20"/>
      <c r="I174" s="20"/>
      <c r="J174" s="20"/>
      <c r="K174" s="9">
        <f t="shared" si="51"/>
        <v>0</v>
      </c>
    </row>
    <row r="175" spans="1:11" ht="15">
      <c r="A175" s="30">
        <v>431200</v>
      </c>
      <c r="B175" s="31" t="s">
        <v>148</v>
      </c>
      <c r="C175" s="20"/>
      <c r="D175" s="20"/>
      <c r="E175" s="20"/>
      <c r="F175" s="20"/>
      <c r="G175" s="20"/>
      <c r="H175" s="20"/>
      <c r="I175" s="20"/>
      <c r="J175" s="20"/>
      <c r="K175" s="9">
        <f aca="true" t="shared" si="62" ref="K175:K208">SUM(C175:J175)</f>
        <v>0</v>
      </c>
    </row>
    <row r="176" spans="1:11" ht="15">
      <c r="A176" s="30">
        <v>431300</v>
      </c>
      <c r="B176" s="31" t="s">
        <v>149</v>
      </c>
      <c r="C176" s="20"/>
      <c r="D176" s="20"/>
      <c r="E176" s="20"/>
      <c r="F176" s="20"/>
      <c r="G176" s="20"/>
      <c r="H176" s="20"/>
      <c r="I176" s="20"/>
      <c r="J176" s="20"/>
      <c r="K176" s="9">
        <f t="shared" si="62"/>
        <v>0</v>
      </c>
    </row>
    <row r="177" spans="1:11" s="19" customFormat="1" ht="15">
      <c r="A177" s="28">
        <v>433000</v>
      </c>
      <c r="B177" s="29" t="s">
        <v>150</v>
      </c>
      <c r="C177" s="34"/>
      <c r="D177" s="34"/>
      <c r="E177" s="34"/>
      <c r="F177" s="34"/>
      <c r="G177" s="34"/>
      <c r="H177" s="34"/>
      <c r="I177" s="34"/>
      <c r="J177" s="34"/>
      <c r="K177" s="9">
        <f t="shared" si="62"/>
        <v>0</v>
      </c>
    </row>
    <row r="178" spans="1:11" s="19" customFormat="1" ht="15">
      <c r="A178" s="28">
        <v>434000</v>
      </c>
      <c r="B178" s="29" t="s">
        <v>213</v>
      </c>
      <c r="C178" s="34"/>
      <c r="D178" s="34"/>
      <c r="E178" s="34"/>
      <c r="F178" s="34"/>
      <c r="G178" s="34"/>
      <c r="H178" s="34"/>
      <c r="I178" s="34"/>
      <c r="J178" s="34"/>
      <c r="K178" s="9">
        <f t="shared" si="62"/>
        <v>0</v>
      </c>
    </row>
    <row r="179" spans="1:11" s="19" customFormat="1" ht="15">
      <c r="A179" s="28">
        <v>441000</v>
      </c>
      <c r="B179" s="35" t="s">
        <v>151</v>
      </c>
      <c r="C179" s="18">
        <f aca="true" t="shared" si="63" ref="C179:J179">+C180+C181+C183+C184+C185+C186+C187+C188</f>
        <v>0</v>
      </c>
      <c r="D179" s="18">
        <f>+D180+D181+D183+D184+D185+D186+D187+D188</f>
        <v>0</v>
      </c>
      <c r="E179" s="18">
        <f>+E180+E181+E183+E184+E185+E186+E187+E188</f>
        <v>0</v>
      </c>
      <c r="F179" s="18">
        <f>+F180+F181+F183+F184+F185+F186+F187+F188</f>
        <v>0</v>
      </c>
      <c r="G179" s="18">
        <f>+G180+G181+G183+G184+G185+G186+G187+G188</f>
        <v>0</v>
      </c>
      <c r="H179" s="18">
        <f t="shared" si="63"/>
        <v>0</v>
      </c>
      <c r="I179" s="18">
        <f t="shared" si="63"/>
        <v>0</v>
      </c>
      <c r="J179" s="18">
        <f t="shared" si="63"/>
        <v>0</v>
      </c>
      <c r="K179" s="9">
        <f t="shared" si="62"/>
        <v>0</v>
      </c>
    </row>
    <row r="180" spans="1:11" ht="15">
      <c r="A180" s="30">
        <v>441100</v>
      </c>
      <c r="B180" s="12" t="s">
        <v>152</v>
      </c>
      <c r="C180" s="20"/>
      <c r="D180" s="20"/>
      <c r="E180" s="20"/>
      <c r="F180" s="20"/>
      <c r="G180" s="20"/>
      <c r="H180" s="20"/>
      <c r="I180" s="20"/>
      <c r="J180" s="20"/>
      <c r="K180" s="9">
        <f t="shared" si="62"/>
        <v>0</v>
      </c>
    </row>
    <row r="181" spans="1:11" ht="15">
      <c r="A181" s="30">
        <v>441200</v>
      </c>
      <c r="B181" s="12" t="s">
        <v>153</v>
      </c>
      <c r="C181" s="20">
        <f aca="true" t="shared" si="64" ref="C181:J181">+C182</f>
        <v>0</v>
      </c>
      <c r="D181" s="20">
        <f>+D182</f>
        <v>0</v>
      </c>
      <c r="E181" s="20">
        <f>+E182</f>
        <v>0</v>
      </c>
      <c r="F181" s="20">
        <f>+F182</f>
        <v>0</v>
      </c>
      <c r="G181" s="20">
        <f>+G182</f>
        <v>0</v>
      </c>
      <c r="H181" s="20">
        <f t="shared" si="64"/>
        <v>0</v>
      </c>
      <c r="I181" s="20">
        <f t="shared" si="64"/>
        <v>0</v>
      </c>
      <c r="J181" s="20">
        <f t="shared" si="64"/>
        <v>0</v>
      </c>
      <c r="K181" s="9">
        <f t="shared" si="62"/>
        <v>0</v>
      </c>
    </row>
    <row r="182" spans="1:11" ht="15">
      <c r="A182" s="32">
        <v>441241</v>
      </c>
      <c r="B182" s="12" t="s">
        <v>154</v>
      </c>
      <c r="C182" s="20"/>
      <c r="D182" s="20"/>
      <c r="E182" s="20"/>
      <c r="F182" s="20"/>
      <c r="G182" s="20"/>
      <c r="H182" s="20"/>
      <c r="I182" s="20"/>
      <c r="J182" s="20"/>
      <c r="K182" s="9">
        <f t="shared" si="62"/>
        <v>0</v>
      </c>
    </row>
    <row r="183" spans="1:11" ht="15">
      <c r="A183" s="30">
        <v>441300</v>
      </c>
      <c r="B183" s="12" t="s">
        <v>155</v>
      </c>
      <c r="C183" s="20"/>
      <c r="D183" s="20"/>
      <c r="E183" s="20"/>
      <c r="F183" s="20"/>
      <c r="G183" s="20"/>
      <c r="H183" s="20"/>
      <c r="I183" s="20"/>
      <c r="J183" s="20"/>
      <c r="K183" s="9">
        <f t="shared" si="62"/>
        <v>0</v>
      </c>
    </row>
    <row r="184" spans="1:11" ht="15">
      <c r="A184" s="30">
        <v>441400</v>
      </c>
      <c r="B184" s="12" t="s">
        <v>156</v>
      </c>
      <c r="C184" s="20"/>
      <c r="D184" s="20"/>
      <c r="E184" s="20"/>
      <c r="F184" s="20"/>
      <c r="G184" s="20"/>
      <c r="H184" s="20"/>
      <c r="I184" s="20"/>
      <c r="J184" s="20"/>
      <c r="K184" s="9">
        <f t="shared" si="62"/>
        <v>0</v>
      </c>
    </row>
    <row r="185" spans="1:11" ht="15">
      <c r="A185" s="30">
        <v>441500</v>
      </c>
      <c r="B185" s="12" t="s">
        <v>157</v>
      </c>
      <c r="C185" s="20"/>
      <c r="D185" s="20"/>
      <c r="E185" s="20"/>
      <c r="F185" s="20"/>
      <c r="G185" s="20"/>
      <c r="H185" s="20"/>
      <c r="I185" s="20"/>
      <c r="J185" s="20"/>
      <c r="K185" s="9">
        <f t="shared" si="62"/>
        <v>0</v>
      </c>
    </row>
    <row r="186" spans="1:11" ht="15">
      <c r="A186" s="30">
        <v>441600</v>
      </c>
      <c r="B186" s="12" t="s">
        <v>158</v>
      </c>
      <c r="C186" s="20"/>
      <c r="D186" s="20"/>
      <c r="E186" s="20"/>
      <c r="F186" s="20"/>
      <c r="G186" s="20"/>
      <c r="H186" s="20"/>
      <c r="I186" s="20"/>
      <c r="J186" s="20"/>
      <c r="K186" s="9">
        <f t="shared" si="62"/>
        <v>0</v>
      </c>
    </row>
    <row r="187" spans="1:11" ht="15">
      <c r="A187" s="30">
        <v>441700</v>
      </c>
      <c r="B187" s="12" t="s">
        <v>159</v>
      </c>
      <c r="C187" s="20"/>
      <c r="D187" s="20"/>
      <c r="E187" s="20"/>
      <c r="F187" s="20"/>
      <c r="G187" s="20"/>
      <c r="H187" s="20"/>
      <c r="I187" s="20"/>
      <c r="J187" s="20"/>
      <c r="K187" s="9">
        <f t="shared" si="62"/>
        <v>0</v>
      </c>
    </row>
    <row r="188" spans="1:11" ht="15">
      <c r="A188" s="30">
        <v>441800</v>
      </c>
      <c r="B188" s="12" t="s">
        <v>160</v>
      </c>
      <c r="C188" s="20"/>
      <c r="D188" s="20"/>
      <c r="E188" s="20"/>
      <c r="F188" s="20"/>
      <c r="G188" s="20"/>
      <c r="H188" s="20"/>
      <c r="I188" s="20"/>
      <c r="J188" s="20"/>
      <c r="K188" s="9">
        <f t="shared" si="62"/>
        <v>0</v>
      </c>
    </row>
    <row r="189" spans="1:11" s="19" customFormat="1" ht="15">
      <c r="A189" s="28">
        <v>443000</v>
      </c>
      <c r="B189" s="25" t="s">
        <v>161</v>
      </c>
      <c r="C189" s="34"/>
      <c r="D189" s="34"/>
      <c r="E189" s="34"/>
      <c r="F189" s="34"/>
      <c r="G189" s="34"/>
      <c r="H189" s="34"/>
      <c r="I189" s="34"/>
      <c r="J189" s="34"/>
      <c r="K189" s="9">
        <f t="shared" si="62"/>
        <v>0</v>
      </c>
    </row>
    <row r="190" spans="1:11" s="19" customFormat="1" ht="15">
      <c r="A190" s="28">
        <v>444000</v>
      </c>
      <c r="B190" s="17" t="s">
        <v>162</v>
      </c>
      <c r="C190" s="34"/>
      <c r="D190" s="34"/>
      <c r="E190" s="34"/>
      <c r="F190" s="34"/>
      <c r="G190" s="34"/>
      <c r="H190" s="34"/>
      <c r="I190" s="34"/>
      <c r="J190" s="34"/>
      <c r="K190" s="9">
        <f t="shared" si="62"/>
        <v>0</v>
      </c>
    </row>
    <row r="191" spans="1:11" s="19" customFormat="1" ht="15">
      <c r="A191" s="28">
        <v>463000</v>
      </c>
      <c r="B191" s="17" t="s">
        <v>214</v>
      </c>
      <c r="C191" s="34"/>
      <c r="D191" s="34"/>
      <c r="E191" s="34"/>
      <c r="F191" s="34"/>
      <c r="G191" s="34"/>
      <c r="H191" s="34"/>
      <c r="I191" s="34"/>
      <c r="J191" s="34"/>
      <c r="K191" s="9">
        <f t="shared" si="62"/>
        <v>0</v>
      </c>
    </row>
    <row r="192" spans="1:11" s="19" customFormat="1" ht="15">
      <c r="A192" s="28">
        <v>472000</v>
      </c>
      <c r="B192" s="17" t="s">
        <v>220</v>
      </c>
      <c r="C192" s="34">
        <f>+C193+C194</f>
        <v>0</v>
      </c>
      <c r="D192" s="34">
        <f aca="true" t="shared" si="65" ref="D192:J192">+D193+D194</f>
        <v>750000</v>
      </c>
      <c r="E192" s="34">
        <f t="shared" si="65"/>
        <v>0</v>
      </c>
      <c r="F192" s="34">
        <f t="shared" si="65"/>
        <v>0</v>
      </c>
      <c r="G192" s="34">
        <f t="shared" si="65"/>
        <v>0</v>
      </c>
      <c r="H192" s="34">
        <f t="shared" si="65"/>
        <v>0</v>
      </c>
      <c r="I192" s="34">
        <f t="shared" si="65"/>
        <v>0</v>
      </c>
      <c r="J192" s="34">
        <f t="shared" si="65"/>
        <v>0</v>
      </c>
      <c r="K192" s="9">
        <f t="shared" si="62"/>
        <v>750000</v>
      </c>
    </row>
    <row r="193" spans="1:11" s="19" customFormat="1" ht="15">
      <c r="A193" s="98">
        <v>472717</v>
      </c>
      <c r="B193" s="99" t="s">
        <v>221</v>
      </c>
      <c r="C193" s="100"/>
      <c r="D193" s="100">
        <v>580000</v>
      </c>
      <c r="E193" s="100"/>
      <c r="F193" s="100"/>
      <c r="G193" s="100"/>
      <c r="H193" s="100"/>
      <c r="I193" s="100"/>
      <c r="J193" s="100"/>
      <c r="K193" s="9">
        <f t="shared" si="62"/>
        <v>580000</v>
      </c>
    </row>
    <row r="194" spans="1:11" s="19" customFormat="1" ht="15">
      <c r="A194" s="98">
        <v>472719</v>
      </c>
      <c r="B194" s="99" t="s">
        <v>222</v>
      </c>
      <c r="C194" s="100"/>
      <c r="D194" s="100">
        <v>170000</v>
      </c>
      <c r="E194" s="100"/>
      <c r="F194" s="100"/>
      <c r="G194" s="100"/>
      <c r="H194" s="100"/>
      <c r="I194" s="100"/>
      <c r="J194" s="100"/>
      <c r="K194" s="9">
        <f t="shared" si="62"/>
        <v>170000</v>
      </c>
    </row>
    <row r="195" spans="1:11" s="19" customFormat="1" ht="15">
      <c r="A195" s="28">
        <v>481000</v>
      </c>
      <c r="B195" s="17" t="s">
        <v>163</v>
      </c>
      <c r="C195" s="18">
        <f aca="true" t="shared" si="66" ref="C195:J195">+C196+C197</f>
        <v>0</v>
      </c>
      <c r="D195" s="18">
        <f>+D196+D197</f>
        <v>0</v>
      </c>
      <c r="E195" s="18">
        <f>+E196+E197</f>
        <v>0</v>
      </c>
      <c r="F195" s="18">
        <f>+F196+F197</f>
        <v>0</v>
      </c>
      <c r="G195" s="18">
        <f>+G196+G197</f>
        <v>0</v>
      </c>
      <c r="H195" s="18">
        <f t="shared" si="66"/>
        <v>0</v>
      </c>
      <c r="I195" s="18">
        <f t="shared" si="66"/>
        <v>0</v>
      </c>
      <c r="J195" s="18">
        <f t="shared" si="66"/>
        <v>0</v>
      </c>
      <c r="K195" s="9">
        <f t="shared" si="62"/>
        <v>0</v>
      </c>
    </row>
    <row r="196" spans="1:11" ht="15">
      <c r="A196" s="30">
        <v>481100</v>
      </c>
      <c r="B196" s="12" t="s">
        <v>164</v>
      </c>
      <c r="C196" s="20"/>
      <c r="D196" s="20"/>
      <c r="E196" s="20"/>
      <c r="F196" s="20"/>
      <c r="G196" s="20"/>
      <c r="H196" s="20"/>
      <c r="I196" s="20"/>
      <c r="J196" s="20"/>
      <c r="K196" s="9">
        <f t="shared" si="62"/>
        <v>0</v>
      </c>
    </row>
    <row r="197" spans="1:11" ht="15">
      <c r="A197" s="30">
        <v>481900</v>
      </c>
      <c r="B197" s="12" t="s">
        <v>165</v>
      </c>
      <c r="C197" s="20">
        <f aca="true" t="shared" si="67" ref="C197:J197">+C198+C199+C200</f>
        <v>0</v>
      </c>
      <c r="D197" s="20">
        <f>+D198+D199+D200</f>
        <v>0</v>
      </c>
      <c r="E197" s="20">
        <f>+E198+E199+E200</f>
        <v>0</v>
      </c>
      <c r="F197" s="20">
        <f>+F198+F199+F200</f>
        <v>0</v>
      </c>
      <c r="G197" s="20">
        <f>+G198+G199+G200</f>
        <v>0</v>
      </c>
      <c r="H197" s="20">
        <f t="shared" si="67"/>
        <v>0</v>
      </c>
      <c r="I197" s="20">
        <f t="shared" si="67"/>
        <v>0</v>
      </c>
      <c r="J197" s="20">
        <f t="shared" si="67"/>
        <v>0</v>
      </c>
      <c r="K197" s="9">
        <f t="shared" si="62"/>
        <v>0</v>
      </c>
    </row>
    <row r="198" spans="1:11" ht="15">
      <c r="A198" s="32">
        <v>481911</v>
      </c>
      <c r="B198" s="12" t="s">
        <v>166</v>
      </c>
      <c r="C198" s="20"/>
      <c r="D198" s="20"/>
      <c r="E198" s="20"/>
      <c r="F198" s="20"/>
      <c r="G198" s="20"/>
      <c r="H198" s="20"/>
      <c r="I198" s="20"/>
      <c r="J198" s="20"/>
      <c r="K198" s="9">
        <f t="shared" si="62"/>
        <v>0</v>
      </c>
    </row>
    <row r="199" spans="1:11" ht="15">
      <c r="A199" s="32">
        <v>481941</v>
      </c>
      <c r="B199" s="12" t="s">
        <v>167</v>
      </c>
      <c r="C199" s="20"/>
      <c r="D199" s="20"/>
      <c r="E199" s="20"/>
      <c r="F199" s="20"/>
      <c r="G199" s="20"/>
      <c r="H199" s="20"/>
      <c r="I199" s="20"/>
      <c r="J199" s="20"/>
      <c r="K199" s="9">
        <f t="shared" si="62"/>
        <v>0</v>
      </c>
    </row>
    <row r="200" spans="1:11" ht="15">
      <c r="A200" s="32">
        <v>481991</v>
      </c>
      <c r="B200" s="12" t="s">
        <v>168</v>
      </c>
      <c r="C200" s="20"/>
      <c r="D200" s="20"/>
      <c r="E200" s="20"/>
      <c r="F200" s="20"/>
      <c r="G200" s="20"/>
      <c r="H200" s="20"/>
      <c r="I200" s="20"/>
      <c r="J200" s="20"/>
      <c r="K200" s="9">
        <f t="shared" si="62"/>
        <v>0</v>
      </c>
    </row>
    <row r="201" spans="1:11" s="19" customFormat="1" ht="15">
      <c r="A201" s="28">
        <v>482000</v>
      </c>
      <c r="B201" s="36" t="s">
        <v>169</v>
      </c>
      <c r="C201" s="18">
        <f aca="true" t="shared" si="68" ref="C201:J201">+C202+C203+C204</f>
        <v>9000</v>
      </c>
      <c r="D201" s="18">
        <f>+D202+D203+D204</f>
        <v>0</v>
      </c>
      <c r="E201" s="18">
        <f>+E202+E203+E204</f>
        <v>0</v>
      </c>
      <c r="F201" s="18">
        <f>+F202+F203+F204</f>
        <v>0</v>
      </c>
      <c r="G201" s="18">
        <f>+G202+G203+G204</f>
        <v>0</v>
      </c>
      <c r="H201" s="18">
        <f t="shared" si="68"/>
        <v>0</v>
      </c>
      <c r="I201" s="18">
        <f t="shared" si="68"/>
        <v>0</v>
      </c>
      <c r="J201" s="18">
        <f t="shared" si="68"/>
        <v>0</v>
      </c>
      <c r="K201" s="9">
        <f t="shared" si="62"/>
        <v>9000</v>
      </c>
    </row>
    <row r="202" spans="1:11" ht="15">
      <c r="A202" s="30">
        <v>482200</v>
      </c>
      <c r="B202" s="12" t="s">
        <v>170</v>
      </c>
      <c r="C202" s="20">
        <v>9000</v>
      </c>
      <c r="D202" s="20"/>
      <c r="E202" s="20"/>
      <c r="F202" s="20"/>
      <c r="G202" s="20"/>
      <c r="H202" s="20"/>
      <c r="I202" s="20"/>
      <c r="J202" s="20"/>
      <c r="K202" s="9">
        <f t="shared" si="62"/>
        <v>9000</v>
      </c>
    </row>
    <row r="203" spans="1:11" ht="15">
      <c r="A203" s="30">
        <v>482300</v>
      </c>
      <c r="B203" s="12" t="s">
        <v>171</v>
      </c>
      <c r="C203" s="20"/>
      <c r="D203" s="20"/>
      <c r="E203" s="20"/>
      <c r="F203" s="20"/>
      <c r="G203" s="20"/>
      <c r="H203" s="20"/>
      <c r="I203" s="20"/>
      <c r="J203" s="20"/>
      <c r="K203" s="9">
        <f t="shared" si="62"/>
        <v>0</v>
      </c>
    </row>
    <row r="204" spans="1:11" ht="15">
      <c r="A204" s="30">
        <v>482400</v>
      </c>
      <c r="B204" s="12" t="s">
        <v>172</v>
      </c>
      <c r="C204" s="20"/>
      <c r="D204" s="20"/>
      <c r="E204" s="20"/>
      <c r="F204" s="20"/>
      <c r="G204" s="20"/>
      <c r="H204" s="20"/>
      <c r="I204" s="20"/>
      <c r="J204" s="20"/>
      <c r="K204" s="9">
        <f t="shared" si="62"/>
        <v>0</v>
      </c>
    </row>
    <row r="205" spans="1:11" s="19" customFormat="1" ht="15">
      <c r="A205" s="28">
        <v>483000</v>
      </c>
      <c r="B205" s="25" t="s">
        <v>173</v>
      </c>
      <c r="C205" s="34"/>
      <c r="D205" s="34"/>
      <c r="E205" s="34"/>
      <c r="F205" s="34"/>
      <c r="G205" s="34"/>
      <c r="H205" s="34"/>
      <c r="I205" s="34"/>
      <c r="J205" s="34"/>
      <c r="K205" s="9">
        <f t="shared" si="62"/>
        <v>0</v>
      </c>
    </row>
    <row r="206" spans="1:11" s="19" customFormat="1" ht="15">
      <c r="A206" s="28">
        <v>484000</v>
      </c>
      <c r="B206" s="25" t="s">
        <v>174</v>
      </c>
      <c r="C206" s="34"/>
      <c r="D206" s="34"/>
      <c r="E206" s="34"/>
      <c r="F206" s="34"/>
      <c r="G206" s="34"/>
      <c r="H206" s="34"/>
      <c r="I206" s="34"/>
      <c r="J206" s="34"/>
      <c r="K206" s="9">
        <f t="shared" si="62"/>
        <v>0</v>
      </c>
    </row>
    <row r="207" spans="1:11" s="19" customFormat="1" ht="15">
      <c r="A207" s="28">
        <v>485000</v>
      </c>
      <c r="B207" s="25" t="s">
        <v>175</v>
      </c>
      <c r="C207" s="34"/>
      <c r="D207" s="34"/>
      <c r="E207" s="34"/>
      <c r="F207" s="34"/>
      <c r="G207" s="34"/>
      <c r="H207" s="34"/>
      <c r="I207" s="34"/>
      <c r="J207" s="34"/>
      <c r="K207" s="9">
        <f t="shared" si="62"/>
        <v>0</v>
      </c>
    </row>
    <row r="208" spans="1:11" s="19" customFormat="1" ht="15.75" thickBot="1">
      <c r="A208" s="37">
        <v>490000</v>
      </c>
      <c r="B208" s="38" t="s">
        <v>176</v>
      </c>
      <c r="C208" s="39"/>
      <c r="D208" s="39"/>
      <c r="E208" s="39"/>
      <c r="F208" s="39"/>
      <c r="G208" s="39"/>
      <c r="H208" s="39"/>
      <c r="I208" s="39"/>
      <c r="J208" s="39"/>
      <c r="K208" s="76">
        <f t="shared" si="62"/>
        <v>0</v>
      </c>
    </row>
    <row r="209" spans="1:11" s="43" customFormat="1" ht="16.5" thickBot="1">
      <c r="A209" s="40"/>
      <c r="B209" s="41" t="s">
        <v>177</v>
      </c>
      <c r="C209" s="42">
        <f>+C208+C207+C206+C205+C201+C195+C191+C190+C189+C192+C179+C178+C177+C173+C142+C120+C105+C81+C67+C42+C38+C35+C25+C21+C14+C11</f>
        <v>9798718</v>
      </c>
      <c r="D209" s="42">
        <f>+D208+D207+D206+D205+D201+D195+D191+D190+D189+D192+D179+D178+D177+D173+D142+D120+D105+D81+D67+D42+D38+D35+D25+D21+D14+D11</f>
        <v>8458000</v>
      </c>
      <c r="E209" s="42">
        <f aca="true" t="shared" si="69" ref="E209:K209">+E208+E207+E206+E205+E201+E195+E191+E190+E189+E192+E179+E178+E177+E173+E142+E120+E105+E81+E67+E42+E38+E35+E25+E21+E14+E11</f>
        <v>0</v>
      </c>
      <c r="F209" s="42">
        <f t="shared" si="69"/>
        <v>68000000</v>
      </c>
      <c r="G209" s="42">
        <f t="shared" si="69"/>
        <v>0</v>
      </c>
      <c r="H209" s="42">
        <f t="shared" si="69"/>
        <v>197000</v>
      </c>
      <c r="I209" s="42">
        <f t="shared" si="69"/>
        <v>0</v>
      </c>
      <c r="J209" s="42">
        <f t="shared" si="69"/>
        <v>0</v>
      </c>
      <c r="K209" s="42">
        <f t="shared" si="69"/>
        <v>86453718</v>
      </c>
    </row>
    <row r="210" spans="1:11" s="43" customFormat="1" ht="16.5" thickBot="1">
      <c r="A210" s="85"/>
      <c r="B210" s="86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s="92" customFormat="1" ht="24.75" customHeight="1" thickTop="1">
      <c r="A211" s="108" t="s">
        <v>217</v>
      </c>
      <c r="B211" s="108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1:11" s="90" customFormat="1" ht="24.75" customHeight="1">
      <c r="A212" s="116" t="s">
        <v>218</v>
      </c>
      <c r="B212" s="117"/>
      <c r="C212" s="122"/>
      <c r="D212" s="122"/>
      <c r="E212" s="122"/>
      <c r="F212" s="122"/>
      <c r="G212" s="122"/>
      <c r="H212" s="122"/>
      <c r="I212" s="122"/>
      <c r="J212" s="122"/>
      <c r="K212" s="117"/>
    </row>
    <row r="213" spans="1:11" s="90" customFormat="1" ht="24.75" customHeight="1">
      <c r="A213" s="116" t="s">
        <v>219</v>
      </c>
      <c r="B213" s="117"/>
      <c r="C213" s="122"/>
      <c r="D213" s="122"/>
      <c r="E213" s="122"/>
      <c r="F213" s="122"/>
      <c r="G213" s="122"/>
      <c r="H213" s="122"/>
      <c r="I213" s="122"/>
      <c r="J213" s="122"/>
      <c r="K213" s="117"/>
    </row>
    <row r="214" spans="1:11" s="19" customFormat="1" ht="15">
      <c r="A214" s="44">
        <v>511000</v>
      </c>
      <c r="B214" s="8" t="s">
        <v>147</v>
      </c>
      <c r="C214" s="9">
        <f aca="true" t="shared" si="70" ref="C214:J214">C215+C216+C218+C221</f>
        <v>500000</v>
      </c>
      <c r="D214" s="9">
        <f>D215+D216+D218+D221</f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 t="shared" si="70"/>
        <v>0</v>
      </c>
      <c r="I214" s="9">
        <f t="shared" si="70"/>
        <v>0</v>
      </c>
      <c r="J214" s="9">
        <f t="shared" si="70"/>
        <v>0</v>
      </c>
      <c r="K214" s="76">
        <f aca="true" t="shared" si="71" ref="K214:K244">SUM(C214:J214)</f>
        <v>500000</v>
      </c>
    </row>
    <row r="215" spans="1:11" ht="15">
      <c r="A215" s="45">
        <v>511100</v>
      </c>
      <c r="B215" s="46" t="s">
        <v>178</v>
      </c>
      <c r="C215" s="47"/>
      <c r="D215" s="47"/>
      <c r="E215" s="47"/>
      <c r="F215" s="47"/>
      <c r="G215" s="47"/>
      <c r="H215" s="47"/>
      <c r="I215" s="47"/>
      <c r="J215" s="47"/>
      <c r="K215" s="76">
        <f t="shared" si="71"/>
        <v>0</v>
      </c>
    </row>
    <row r="216" spans="1:11" ht="15">
      <c r="A216" s="45">
        <v>511200</v>
      </c>
      <c r="B216" s="46" t="s">
        <v>179</v>
      </c>
      <c r="C216" s="47">
        <f aca="true" t="shared" si="72" ref="C216:J216">+C217</f>
        <v>0</v>
      </c>
      <c r="D216" s="47">
        <f>+D217</f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 t="shared" si="72"/>
        <v>0</v>
      </c>
      <c r="I216" s="47">
        <f t="shared" si="72"/>
        <v>0</v>
      </c>
      <c r="J216" s="47">
        <f t="shared" si="72"/>
        <v>0</v>
      </c>
      <c r="K216" s="76">
        <f t="shared" si="71"/>
        <v>0</v>
      </c>
    </row>
    <row r="217" spans="1:11" ht="15">
      <c r="A217" s="48">
        <v>511226</v>
      </c>
      <c r="B217" s="46" t="s">
        <v>180</v>
      </c>
      <c r="C217" s="47"/>
      <c r="D217" s="47"/>
      <c r="E217" s="47"/>
      <c r="F217" s="47"/>
      <c r="G217" s="47"/>
      <c r="H217" s="47"/>
      <c r="I217" s="47"/>
      <c r="J217" s="47"/>
      <c r="K217" s="76">
        <f t="shared" si="71"/>
        <v>0</v>
      </c>
    </row>
    <row r="218" spans="1:11" ht="15">
      <c r="A218" s="45">
        <v>511300</v>
      </c>
      <c r="B218" s="46" t="s">
        <v>181</v>
      </c>
      <c r="C218" s="47">
        <f aca="true" t="shared" si="73" ref="C218:J218">+C219+C220</f>
        <v>0</v>
      </c>
      <c r="D218" s="47">
        <f>+D219+D220</f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 t="shared" si="73"/>
        <v>0</v>
      </c>
      <c r="I218" s="47">
        <f t="shared" si="73"/>
        <v>0</v>
      </c>
      <c r="J218" s="47">
        <f t="shared" si="73"/>
        <v>0</v>
      </c>
      <c r="K218" s="76">
        <f t="shared" si="71"/>
        <v>0</v>
      </c>
    </row>
    <row r="219" spans="1:11" ht="15">
      <c r="A219" s="48">
        <v>511323</v>
      </c>
      <c r="B219" s="46" t="s">
        <v>182</v>
      </c>
      <c r="C219" s="47"/>
      <c r="D219" s="47"/>
      <c r="E219" s="47"/>
      <c r="F219" s="47"/>
      <c r="G219" s="47"/>
      <c r="H219" s="47"/>
      <c r="I219" s="47"/>
      <c r="J219" s="47"/>
      <c r="K219" s="76">
        <f t="shared" si="71"/>
        <v>0</v>
      </c>
    </row>
    <row r="220" spans="1:11" ht="15">
      <c r="A220" s="48">
        <v>511394</v>
      </c>
      <c r="B220" s="46" t="s">
        <v>183</v>
      </c>
      <c r="C220" s="47"/>
      <c r="D220" s="47"/>
      <c r="E220" s="47"/>
      <c r="F220" s="47"/>
      <c r="G220" s="47"/>
      <c r="H220" s="47"/>
      <c r="I220" s="47"/>
      <c r="J220" s="47"/>
      <c r="K220" s="76">
        <f t="shared" si="71"/>
        <v>0</v>
      </c>
    </row>
    <row r="221" spans="1:11" ht="15">
      <c r="A221" s="45">
        <v>511400</v>
      </c>
      <c r="B221" s="46" t="s">
        <v>184</v>
      </c>
      <c r="C221" s="47">
        <f>+C223+C224+C222</f>
        <v>500000</v>
      </c>
      <c r="D221" s="47">
        <f aca="true" t="shared" si="74" ref="D221:J221">+D223+D224+D222</f>
        <v>0</v>
      </c>
      <c r="E221" s="47">
        <f t="shared" si="74"/>
        <v>0</v>
      </c>
      <c r="F221" s="47">
        <f t="shared" si="74"/>
        <v>0</v>
      </c>
      <c r="G221" s="47">
        <f t="shared" si="74"/>
        <v>0</v>
      </c>
      <c r="H221" s="47">
        <f t="shared" si="74"/>
        <v>0</v>
      </c>
      <c r="I221" s="47">
        <f t="shared" si="74"/>
        <v>0</v>
      </c>
      <c r="J221" s="47">
        <f t="shared" si="74"/>
        <v>0</v>
      </c>
      <c r="K221" s="76">
        <f t="shared" si="71"/>
        <v>500000</v>
      </c>
    </row>
    <row r="222" spans="1:11" ht="15">
      <c r="A222" s="45">
        <v>511411</v>
      </c>
      <c r="B222" s="46" t="s">
        <v>231</v>
      </c>
      <c r="C222" s="47"/>
      <c r="D222" s="47"/>
      <c r="E222" s="47"/>
      <c r="F222" s="47"/>
      <c r="G222" s="47"/>
      <c r="H222" s="47"/>
      <c r="I222" s="47"/>
      <c r="J222" s="47"/>
      <c r="K222" s="76">
        <f t="shared" si="71"/>
        <v>0</v>
      </c>
    </row>
    <row r="223" spans="1:11" ht="15">
      <c r="A223" s="48">
        <v>511421</v>
      </c>
      <c r="B223" s="46" t="s">
        <v>185</v>
      </c>
      <c r="C223" s="47"/>
      <c r="D223" s="47"/>
      <c r="E223" s="47"/>
      <c r="F223" s="47"/>
      <c r="G223" s="47"/>
      <c r="H223" s="47"/>
      <c r="I223" s="47"/>
      <c r="J223" s="47"/>
      <c r="K223" s="76">
        <f t="shared" si="71"/>
        <v>0</v>
      </c>
    </row>
    <row r="224" spans="1:11" ht="15">
      <c r="A224" s="48">
        <v>511451</v>
      </c>
      <c r="B224" s="46" t="s">
        <v>186</v>
      </c>
      <c r="C224" s="47">
        <v>500000</v>
      </c>
      <c r="D224" s="47"/>
      <c r="E224" s="47"/>
      <c r="F224" s="47"/>
      <c r="G224" s="47"/>
      <c r="H224" s="47"/>
      <c r="I224" s="47"/>
      <c r="J224" s="47"/>
      <c r="K224" s="76">
        <f t="shared" si="71"/>
        <v>500000</v>
      </c>
    </row>
    <row r="225" spans="1:11" s="19" customFormat="1" ht="15">
      <c r="A225" s="28">
        <v>512000</v>
      </c>
      <c r="B225" s="17" t="s">
        <v>148</v>
      </c>
      <c r="C225" s="18">
        <f aca="true" t="shared" si="75" ref="C225:J225">C226+C227+C232+C233+C234+C235</f>
        <v>50000</v>
      </c>
      <c r="D225" s="18">
        <f>D226+D227+D232+D233+D234+D235</f>
        <v>0</v>
      </c>
      <c r="E225" s="18">
        <f>E226+E227+E232+E233+E234+E235</f>
        <v>0</v>
      </c>
      <c r="F225" s="18">
        <f>F226+F227+F232+F233+F234+F235</f>
        <v>0</v>
      </c>
      <c r="G225" s="18">
        <f>G226+G227+G232+G233+G234+G235</f>
        <v>0</v>
      </c>
      <c r="H225" s="18">
        <f t="shared" si="75"/>
        <v>100000</v>
      </c>
      <c r="I225" s="18">
        <f t="shared" si="75"/>
        <v>0</v>
      </c>
      <c r="J225" s="18">
        <f t="shared" si="75"/>
        <v>0</v>
      </c>
      <c r="K225" s="76">
        <f t="shared" si="71"/>
        <v>150000</v>
      </c>
    </row>
    <row r="226" spans="1:11" ht="15">
      <c r="A226" s="49">
        <v>512100</v>
      </c>
      <c r="B226" s="50" t="s">
        <v>187</v>
      </c>
      <c r="C226" s="51"/>
      <c r="D226" s="51"/>
      <c r="E226" s="51"/>
      <c r="F226" s="51"/>
      <c r="G226" s="51"/>
      <c r="H226" s="51"/>
      <c r="I226" s="51"/>
      <c r="J226" s="51"/>
      <c r="K226" s="76">
        <f t="shared" si="71"/>
        <v>0</v>
      </c>
    </row>
    <row r="227" spans="1:11" ht="15">
      <c r="A227" s="49">
        <v>512200</v>
      </c>
      <c r="B227" s="50" t="s">
        <v>188</v>
      </c>
      <c r="C227" s="51">
        <f aca="true" t="shared" si="76" ref="C227:J227">+C228+C229+C230+C231</f>
        <v>0</v>
      </c>
      <c r="D227" s="51">
        <f>+D228+D229+D230+D231</f>
        <v>0</v>
      </c>
      <c r="E227" s="51">
        <f>+E228+E229+E230+E231</f>
        <v>0</v>
      </c>
      <c r="F227" s="51">
        <f>+F228+F229+F230+F231</f>
        <v>0</v>
      </c>
      <c r="G227" s="51">
        <f>+G228+G229+G230+G231</f>
        <v>0</v>
      </c>
      <c r="H227" s="51">
        <f t="shared" si="76"/>
        <v>0</v>
      </c>
      <c r="I227" s="51">
        <f t="shared" si="76"/>
        <v>0</v>
      </c>
      <c r="J227" s="51">
        <f t="shared" si="76"/>
        <v>0</v>
      </c>
      <c r="K227" s="76">
        <f t="shared" si="71"/>
        <v>0</v>
      </c>
    </row>
    <row r="228" spans="1:11" ht="15">
      <c r="A228" s="52">
        <v>512211</v>
      </c>
      <c r="B228" s="50" t="s">
        <v>111</v>
      </c>
      <c r="C228" s="51"/>
      <c r="D228" s="51"/>
      <c r="E228" s="51"/>
      <c r="F228" s="51"/>
      <c r="G228" s="51"/>
      <c r="H228" s="51"/>
      <c r="I228" s="51"/>
      <c r="J228" s="51"/>
      <c r="K228" s="76">
        <f t="shared" si="71"/>
        <v>0</v>
      </c>
    </row>
    <row r="229" spans="1:11" ht="15">
      <c r="A229" s="52">
        <v>512232</v>
      </c>
      <c r="B229" s="50" t="s">
        <v>189</v>
      </c>
      <c r="C229" s="51"/>
      <c r="D229" s="51"/>
      <c r="E229" s="51"/>
      <c r="F229" s="51"/>
      <c r="G229" s="51"/>
      <c r="H229" s="51"/>
      <c r="I229" s="51"/>
      <c r="J229" s="51"/>
      <c r="K229" s="76">
        <f t="shared" si="71"/>
        <v>0</v>
      </c>
    </row>
    <row r="230" spans="1:11" ht="15">
      <c r="A230" s="52">
        <v>512241</v>
      </c>
      <c r="B230" s="50" t="s">
        <v>190</v>
      </c>
      <c r="C230" s="51"/>
      <c r="D230" s="51"/>
      <c r="E230" s="51"/>
      <c r="F230" s="51"/>
      <c r="G230" s="51"/>
      <c r="H230" s="51"/>
      <c r="I230" s="51"/>
      <c r="J230" s="51"/>
      <c r="K230" s="76">
        <f t="shared" si="71"/>
        <v>0</v>
      </c>
    </row>
    <row r="231" spans="1:11" ht="15">
      <c r="A231" s="52">
        <v>512251</v>
      </c>
      <c r="B231" s="50" t="s">
        <v>113</v>
      </c>
      <c r="C231" s="51"/>
      <c r="D231" s="51"/>
      <c r="E231" s="51"/>
      <c r="F231" s="51"/>
      <c r="G231" s="51"/>
      <c r="H231" s="51"/>
      <c r="I231" s="51"/>
      <c r="J231" s="51"/>
      <c r="K231" s="76">
        <f t="shared" si="71"/>
        <v>0</v>
      </c>
    </row>
    <row r="232" spans="1:11" ht="15">
      <c r="A232" s="49">
        <v>512300</v>
      </c>
      <c r="B232" s="50" t="s">
        <v>191</v>
      </c>
      <c r="C232" s="51"/>
      <c r="D232" s="51"/>
      <c r="E232" s="51"/>
      <c r="F232" s="51"/>
      <c r="G232" s="51"/>
      <c r="H232" s="51"/>
      <c r="I232" s="51"/>
      <c r="J232" s="51"/>
      <c r="K232" s="76">
        <f t="shared" si="71"/>
        <v>0</v>
      </c>
    </row>
    <row r="233" spans="1:11" ht="15">
      <c r="A233" s="49">
        <v>512400</v>
      </c>
      <c r="B233" s="50" t="s">
        <v>192</v>
      </c>
      <c r="C233" s="51"/>
      <c r="D233" s="51"/>
      <c r="E233" s="51"/>
      <c r="F233" s="51"/>
      <c r="G233" s="51"/>
      <c r="H233" s="51"/>
      <c r="I233" s="51"/>
      <c r="J233" s="51"/>
      <c r="K233" s="76">
        <f t="shared" si="71"/>
        <v>0</v>
      </c>
    </row>
    <row r="234" spans="1:11" ht="15">
      <c r="A234" s="49">
        <v>512500</v>
      </c>
      <c r="B234" s="50" t="s">
        <v>193</v>
      </c>
      <c r="C234" s="51"/>
      <c r="D234" s="51"/>
      <c r="E234" s="51"/>
      <c r="F234" s="51"/>
      <c r="G234" s="51"/>
      <c r="H234" s="51"/>
      <c r="I234" s="51"/>
      <c r="J234" s="51"/>
      <c r="K234" s="76">
        <f t="shared" si="71"/>
        <v>0</v>
      </c>
    </row>
    <row r="235" spans="1:11" ht="15">
      <c r="A235" s="49">
        <v>512600</v>
      </c>
      <c r="B235" s="50" t="s">
        <v>194</v>
      </c>
      <c r="C235" s="51">
        <f aca="true" t="shared" si="77" ref="C235:J235">+C236+C237</f>
        <v>50000</v>
      </c>
      <c r="D235" s="51">
        <f>+D236+D237</f>
        <v>0</v>
      </c>
      <c r="E235" s="51">
        <f>+E236+E237</f>
        <v>0</v>
      </c>
      <c r="F235" s="51">
        <f>+F236+F237</f>
        <v>0</v>
      </c>
      <c r="G235" s="51">
        <f>+G236+G237</f>
        <v>0</v>
      </c>
      <c r="H235" s="51">
        <f t="shared" si="77"/>
        <v>100000</v>
      </c>
      <c r="I235" s="51">
        <f t="shared" si="77"/>
        <v>0</v>
      </c>
      <c r="J235" s="51">
        <f t="shared" si="77"/>
        <v>0</v>
      </c>
      <c r="K235" s="76">
        <f t="shared" si="71"/>
        <v>150000</v>
      </c>
    </row>
    <row r="236" spans="1:11" ht="15">
      <c r="A236" s="52">
        <v>512611</v>
      </c>
      <c r="B236" s="50" t="s">
        <v>195</v>
      </c>
      <c r="C236" s="51">
        <v>50000</v>
      </c>
      <c r="D236" s="51"/>
      <c r="E236" s="51"/>
      <c r="F236" s="51"/>
      <c r="G236" s="51"/>
      <c r="H236" s="51">
        <v>100000</v>
      </c>
      <c r="I236" s="51"/>
      <c r="J236" s="51"/>
      <c r="K236" s="76">
        <f t="shared" si="71"/>
        <v>150000</v>
      </c>
    </row>
    <row r="237" spans="1:11" ht="15">
      <c r="A237" s="52">
        <v>512631</v>
      </c>
      <c r="B237" s="50" t="s">
        <v>196</v>
      </c>
      <c r="C237" s="51"/>
      <c r="D237" s="51"/>
      <c r="E237" s="51"/>
      <c r="F237" s="51"/>
      <c r="G237" s="51"/>
      <c r="H237" s="51"/>
      <c r="I237" s="51"/>
      <c r="J237" s="51"/>
      <c r="K237" s="76">
        <f t="shared" si="71"/>
        <v>0</v>
      </c>
    </row>
    <row r="238" spans="1:11" s="19" customFormat="1" ht="15">
      <c r="A238" s="37">
        <v>513000</v>
      </c>
      <c r="B238" s="38" t="s">
        <v>149</v>
      </c>
      <c r="C238" s="39"/>
      <c r="D238" s="39"/>
      <c r="E238" s="39"/>
      <c r="F238" s="39"/>
      <c r="G238" s="39"/>
      <c r="H238" s="39"/>
      <c r="I238" s="39"/>
      <c r="J238" s="39"/>
      <c r="K238" s="76">
        <f t="shared" si="71"/>
        <v>0</v>
      </c>
    </row>
    <row r="239" spans="1:11" s="19" customFormat="1" ht="15">
      <c r="A239" s="35">
        <v>515000</v>
      </c>
      <c r="B239" s="17" t="s">
        <v>197</v>
      </c>
      <c r="C239" s="34">
        <f aca="true" t="shared" si="78" ref="C239:J239">+C240</f>
        <v>0</v>
      </c>
      <c r="D239" s="34">
        <f t="shared" si="78"/>
        <v>0</v>
      </c>
      <c r="E239" s="34">
        <f t="shared" si="78"/>
        <v>0</v>
      </c>
      <c r="F239" s="34">
        <f t="shared" si="78"/>
        <v>0</v>
      </c>
      <c r="G239" s="34">
        <f t="shared" si="78"/>
        <v>0</v>
      </c>
      <c r="H239" s="34">
        <f t="shared" si="78"/>
        <v>0</v>
      </c>
      <c r="I239" s="34">
        <f t="shared" si="78"/>
        <v>0</v>
      </c>
      <c r="J239" s="34">
        <f t="shared" si="78"/>
        <v>0</v>
      </c>
      <c r="K239" s="76">
        <f t="shared" si="71"/>
        <v>0</v>
      </c>
    </row>
    <row r="240" spans="1:11" ht="15">
      <c r="A240" s="53">
        <v>515100</v>
      </c>
      <c r="B240" s="12" t="s">
        <v>197</v>
      </c>
      <c r="C240" s="54">
        <f aca="true" t="shared" si="79" ref="C240:J240">+C241</f>
        <v>0</v>
      </c>
      <c r="D240" s="54">
        <f>+D241</f>
        <v>0</v>
      </c>
      <c r="E240" s="54">
        <f>+E241</f>
        <v>0</v>
      </c>
      <c r="F240" s="54">
        <f>+F241</f>
        <v>0</v>
      </c>
      <c r="G240" s="54">
        <f>+G241</f>
        <v>0</v>
      </c>
      <c r="H240" s="54">
        <f t="shared" si="79"/>
        <v>0</v>
      </c>
      <c r="I240" s="54">
        <f t="shared" si="79"/>
        <v>0</v>
      </c>
      <c r="J240" s="54">
        <f t="shared" si="79"/>
        <v>0</v>
      </c>
      <c r="K240" s="76">
        <f t="shared" si="71"/>
        <v>0</v>
      </c>
    </row>
    <row r="241" spans="1:11" ht="15">
      <c r="A241" s="55">
        <v>515121</v>
      </c>
      <c r="B241" s="12" t="s">
        <v>198</v>
      </c>
      <c r="C241" s="54"/>
      <c r="D241" s="54"/>
      <c r="E241" s="54"/>
      <c r="F241" s="54"/>
      <c r="G241" s="54"/>
      <c r="H241" s="54"/>
      <c r="I241" s="54"/>
      <c r="J241" s="54"/>
      <c r="K241" s="76">
        <f t="shared" si="71"/>
        <v>0</v>
      </c>
    </row>
    <row r="242" spans="1:11" s="43" customFormat="1" ht="32.25" thickBot="1">
      <c r="A242" s="56"/>
      <c r="B242" s="57" t="s">
        <v>199</v>
      </c>
      <c r="C242" s="58">
        <f aca="true" t="shared" si="80" ref="C242:J242">+C214+C225+C238+C239</f>
        <v>550000</v>
      </c>
      <c r="D242" s="58">
        <f t="shared" si="80"/>
        <v>0</v>
      </c>
      <c r="E242" s="58">
        <f t="shared" si="80"/>
        <v>0</v>
      </c>
      <c r="F242" s="58">
        <f t="shared" si="80"/>
        <v>0</v>
      </c>
      <c r="G242" s="58">
        <f t="shared" si="80"/>
        <v>0</v>
      </c>
      <c r="H242" s="58">
        <f t="shared" si="80"/>
        <v>100000</v>
      </c>
      <c r="I242" s="58">
        <f t="shared" si="80"/>
        <v>0</v>
      </c>
      <c r="J242" s="58">
        <f t="shared" si="80"/>
        <v>0</v>
      </c>
      <c r="K242" s="77">
        <f t="shared" si="71"/>
        <v>650000</v>
      </c>
    </row>
    <row r="243" spans="1:11" s="19" customFormat="1" ht="15.75" thickBot="1">
      <c r="A243" s="59">
        <v>611000</v>
      </c>
      <c r="B243" s="60" t="s">
        <v>200</v>
      </c>
      <c r="C243" s="61"/>
      <c r="D243" s="61"/>
      <c r="E243" s="61"/>
      <c r="F243" s="61"/>
      <c r="G243" s="61"/>
      <c r="H243" s="61"/>
      <c r="I243" s="61"/>
      <c r="J243" s="61"/>
      <c r="K243" s="78">
        <f t="shared" si="71"/>
        <v>0</v>
      </c>
    </row>
    <row r="244" spans="1:11" s="43" customFormat="1" ht="48" thickBot="1">
      <c r="A244" s="40"/>
      <c r="B244" s="62" t="s">
        <v>201</v>
      </c>
      <c r="C244" s="42">
        <f aca="true" t="shared" si="81" ref="C244:J244">+C243</f>
        <v>0</v>
      </c>
      <c r="D244" s="42">
        <f>+D243</f>
        <v>0</v>
      </c>
      <c r="E244" s="42">
        <f>+E243</f>
        <v>0</v>
      </c>
      <c r="F244" s="42">
        <f>+F243</f>
        <v>0</v>
      </c>
      <c r="G244" s="42">
        <f>+G243</f>
        <v>0</v>
      </c>
      <c r="H244" s="42">
        <f t="shared" si="81"/>
        <v>0</v>
      </c>
      <c r="I244" s="42">
        <f t="shared" si="81"/>
        <v>0</v>
      </c>
      <c r="J244" s="42">
        <f t="shared" si="81"/>
        <v>0</v>
      </c>
      <c r="K244" s="78">
        <f t="shared" si="71"/>
        <v>0</v>
      </c>
    </row>
    <row r="245" spans="1:11" s="43" customFormat="1" ht="16.5" thickBot="1">
      <c r="A245" s="89"/>
      <c r="B245" s="62"/>
      <c r="C245" s="42"/>
      <c r="D245" s="42"/>
      <c r="E245" s="42"/>
      <c r="F245" s="42"/>
      <c r="G245" s="42"/>
      <c r="H245" s="42"/>
      <c r="I245" s="42"/>
      <c r="J245" s="42"/>
      <c r="K245" s="78"/>
    </row>
    <row r="246" spans="1:11" s="97" customFormat="1" ht="54.75" customHeight="1" thickBot="1">
      <c r="A246" s="93"/>
      <c r="B246" s="94" t="s">
        <v>202</v>
      </c>
      <c r="C246" s="95">
        <f aca="true" t="shared" si="82" ref="C246:J246">+C244+C242+C209</f>
        <v>10348718</v>
      </c>
      <c r="D246" s="95">
        <f t="shared" si="82"/>
        <v>8458000</v>
      </c>
      <c r="E246" s="95">
        <f t="shared" si="82"/>
        <v>0</v>
      </c>
      <c r="F246" s="95">
        <f t="shared" si="82"/>
        <v>68000000</v>
      </c>
      <c r="G246" s="95">
        <f t="shared" si="82"/>
        <v>0</v>
      </c>
      <c r="H246" s="95">
        <f t="shared" si="82"/>
        <v>297000</v>
      </c>
      <c r="I246" s="95">
        <f t="shared" si="82"/>
        <v>0</v>
      </c>
      <c r="J246" s="95">
        <f t="shared" si="82"/>
        <v>0</v>
      </c>
      <c r="K246" s="96">
        <f>SUM(C246:J246)</f>
        <v>87103718</v>
      </c>
    </row>
    <row r="247" ht="117.75" customHeight="1"/>
    <row r="248" spans="1:10" ht="12.75">
      <c r="A248" s="80"/>
      <c r="B248" s="81" t="s">
        <v>236</v>
      </c>
      <c r="H248" t="s">
        <v>207</v>
      </c>
      <c r="J248" s="63" t="s">
        <v>206</v>
      </c>
    </row>
    <row r="249" spans="5:10" ht="12.75">
      <c r="E249" s="75"/>
      <c r="F249" s="101"/>
      <c r="H249" s="75"/>
      <c r="I249" s="75"/>
      <c r="J249" s="75"/>
    </row>
  </sheetData>
  <sheetProtection/>
  <mergeCells count="22">
    <mergeCell ref="A8:B8"/>
    <mergeCell ref="G5:G6"/>
    <mergeCell ref="E5:E6"/>
    <mergeCell ref="C5:C6"/>
    <mergeCell ref="J5:J6"/>
    <mergeCell ref="C10:K10"/>
    <mergeCell ref="A212:B212"/>
    <mergeCell ref="A213:B213"/>
    <mergeCell ref="C212:K212"/>
    <mergeCell ref="C213:K213"/>
    <mergeCell ref="K5:K6"/>
    <mergeCell ref="F5:F6"/>
    <mergeCell ref="H5:H6"/>
    <mergeCell ref="D5:D6"/>
    <mergeCell ref="A211:B211"/>
    <mergeCell ref="I5:I6"/>
    <mergeCell ref="A3:B3"/>
    <mergeCell ref="A5:A6"/>
    <mergeCell ref="B5:B6"/>
    <mergeCell ref="A9:B9"/>
    <mergeCell ref="C9:K9"/>
    <mergeCell ref="A10:B10"/>
  </mergeCell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228">
      <selection activeCell="H101" sqref="H101:H10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5.28125" style="0" customWidth="1"/>
    <col min="4" max="4" width="16.57421875" style="0" customWidth="1"/>
    <col min="5" max="5" width="15.421875" style="0" customWidth="1"/>
    <col min="6" max="6" width="15.7109375" style="0" customWidth="1"/>
    <col min="7" max="7" width="17.421875" style="0" customWidth="1"/>
    <col min="8" max="10" width="15.421875" style="0" customWidth="1"/>
    <col min="11" max="11" width="15.7109375" style="0" customWidth="1"/>
  </cols>
  <sheetData>
    <row r="1" spans="1:11" ht="25.5" customHeight="1">
      <c r="A1" s="83" t="s">
        <v>233</v>
      </c>
      <c r="B1" s="83"/>
      <c r="C1" s="83"/>
      <c r="D1" s="83"/>
      <c r="E1" s="83"/>
      <c r="F1" s="83"/>
      <c r="G1" s="83"/>
      <c r="H1" s="79"/>
      <c r="I1" s="64"/>
      <c r="J1" s="64"/>
      <c r="K1" s="1"/>
    </row>
    <row r="2" ht="20.25" customHeight="1"/>
    <row r="3" spans="1:10" ht="21.75" customHeight="1">
      <c r="A3" s="111" t="s">
        <v>203</v>
      </c>
      <c r="B3" s="111"/>
      <c r="C3" s="82" t="s">
        <v>224</v>
      </c>
      <c r="D3" s="82"/>
      <c r="E3" s="81"/>
      <c r="F3" s="82"/>
      <c r="G3" s="82"/>
      <c r="H3" s="4"/>
      <c r="I3" s="4"/>
      <c r="J3" s="4"/>
    </row>
    <row r="4" spans="1:10" ht="16.5" thickBot="1">
      <c r="A4" s="2"/>
      <c r="B4" s="2"/>
      <c r="C4" s="4"/>
      <c r="D4" s="4"/>
      <c r="E4" s="4"/>
      <c r="F4" s="84"/>
      <c r="G4" s="3"/>
      <c r="H4" s="4"/>
      <c r="I4" s="4"/>
      <c r="J4" s="4"/>
    </row>
    <row r="5" spans="1:11" ht="34.5" customHeight="1" thickBot="1">
      <c r="A5" s="112" t="s">
        <v>0</v>
      </c>
      <c r="B5" s="114" t="s">
        <v>1</v>
      </c>
      <c r="C5" s="120" t="s">
        <v>208</v>
      </c>
      <c r="D5" s="106" t="s">
        <v>228</v>
      </c>
      <c r="E5" s="106" t="s">
        <v>211</v>
      </c>
      <c r="F5" s="125" t="s">
        <v>209</v>
      </c>
      <c r="G5" s="104" t="s">
        <v>210</v>
      </c>
      <c r="H5" s="104" t="s">
        <v>212</v>
      </c>
      <c r="I5" s="109" t="s">
        <v>205</v>
      </c>
      <c r="J5" s="109" t="s">
        <v>204</v>
      </c>
      <c r="K5" s="123" t="s">
        <v>2</v>
      </c>
    </row>
    <row r="6" spans="1:11" ht="93.75" customHeight="1" thickBot="1">
      <c r="A6" s="113"/>
      <c r="B6" s="115"/>
      <c r="C6" s="121"/>
      <c r="D6" s="107"/>
      <c r="E6" s="107"/>
      <c r="F6" s="126"/>
      <c r="G6" s="105"/>
      <c r="H6" s="105"/>
      <c r="I6" s="110"/>
      <c r="J6" s="110"/>
      <c r="K6" s="124"/>
    </row>
    <row r="7" spans="1:11" ht="13.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</row>
    <row r="8" spans="1:11" s="92" customFormat="1" ht="24.75" customHeight="1" thickTop="1">
      <c r="A8" s="108" t="s">
        <v>215</v>
      </c>
      <c r="B8" s="108"/>
      <c r="C8" s="91"/>
      <c r="D8" s="91"/>
      <c r="E8" s="91"/>
      <c r="F8" s="91"/>
      <c r="G8" s="91"/>
      <c r="H8" s="91"/>
      <c r="I8" s="91"/>
      <c r="J8" s="91"/>
      <c r="K8" s="91"/>
    </row>
    <row r="9" spans="1:11" s="90" customFormat="1" ht="18.75" customHeight="1">
      <c r="A9" s="116" t="s">
        <v>218</v>
      </c>
      <c r="B9" s="117"/>
      <c r="C9" s="118"/>
      <c r="D9" s="118"/>
      <c r="E9" s="118"/>
      <c r="F9" s="118"/>
      <c r="G9" s="118"/>
      <c r="H9" s="118"/>
      <c r="I9" s="118"/>
      <c r="J9" s="118"/>
      <c r="K9" s="119"/>
    </row>
    <row r="10" spans="1:11" s="90" customFormat="1" ht="17.25" customHeight="1">
      <c r="A10" s="116" t="s">
        <v>216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s="10" customFormat="1" ht="15">
      <c r="A11" s="7">
        <v>411000</v>
      </c>
      <c r="B11" s="8" t="s">
        <v>3</v>
      </c>
      <c r="C11" s="9">
        <f aca="true" t="shared" si="0" ref="C11:J12">+C12</f>
        <v>0</v>
      </c>
      <c r="D11" s="9">
        <f t="shared" si="0"/>
        <v>0</v>
      </c>
      <c r="E11" s="9">
        <f t="shared" si="0"/>
        <v>0</v>
      </c>
      <c r="F11" s="9">
        <f t="shared" si="0"/>
        <v>59393920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aca="true" t="shared" si="1" ref="K11:K74">SUM(C11:J11)</f>
        <v>59393920</v>
      </c>
    </row>
    <row r="12" spans="1:11" ht="15">
      <c r="A12" s="11">
        <v>411100</v>
      </c>
      <c r="B12" s="12" t="s">
        <v>3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59393920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9">
        <f t="shared" si="1"/>
        <v>59393920</v>
      </c>
    </row>
    <row r="13" spans="1:11" ht="15">
      <c r="A13" s="14">
        <v>411111</v>
      </c>
      <c r="B13" s="12" t="s">
        <v>4</v>
      </c>
      <c r="C13" s="15"/>
      <c r="D13" s="15"/>
      <c r="E13" s="15"/>
      <c r="F13" s="20">
        <f>+'2019'!F13*1.03</f>
        <v>59393920</v>
      </c>
      <c r="G13" s="15"/>
      <c r="H13" s="15"/>
      <c r="I13" s="15"/>
      <c r="J13" s="15"/>
      <c r="K13" s="9">
        <f t="shared" si="1"/>
        <v>59393920</v>
      </c>
    </row>
    <row r="14" spans="1:11" s="19" customFormat="1" ht="15">
      <c r="A14" s="16">
        <v>412000</v>
      </c>
      <c r="B14" s="17" t="s">
        <v>5</v>
      </c>
      <c r="C14" s="18">
        <f aca="true" t="shared" si="2" ref="C14:J14">+C15+C17+C19</f>
        <v>0</v>
      </c>
      <c r="D14" s="18">
        <f>+D15+D17+D19</f>
        <v>0</v>
      </c>
      <c r="E14" s="18">
        <f>+E15+E17+E19</f>
        <v>0</v>
      </c>
      <c r="F14" s="18">
        <f>+F15+F17+F19</f>
        <v>10646080</v>
      </c>
      <c r="G14" s="18">
        <f>+G15+G17+G19</f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9">
        <f t="shared" si="1"/>
        <v>10646080</v>
      </c>
    </row>
    <row r="15" spans="1:11" ht="15">
      <c r="A15" s="11">
        <v>412100</v>
      </c>
      <c r="B15" s="12" t="s">
        <v>6</v>
      </c>
      <c r="C15" s="20">
        <f aca="true" t="shared" si="3" ref="C15:J15">+C16</f>
        <v>0</v>
      </c>
      <c r="D15" s="20">
        <f>+D16</f>
        <v>0</v>
      </c>
      <c r="E15" s="20">
        <f>+E16</f>
        <v>0</v>
      </c>
      <c r="F15" s="20">
        <f>+F16</f>
        <v>7144080</v>
      </c>
      <c r="G15" s="20">
        <f>+G16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9">
        <f t="shared" si="1"/>
        <v>7144080</v>
      </c>
    </row>
    <row r="16" spans="1:11" ht="15">
      <c r="A16" s="21">
        <v>412111</v>
      </c>
      <c r="B16" s="22" t="s">
        <v>6</v>
      </c>
      <c r="C16" s="20"/>
      <c r="D16" s="20"/>
      <c r="E16" s="20"/>
      <c r="F16" s="20">
        <f>+'2019'!F16*1.03</f>
        <v>7144080</v>
      </c>
      <c r="G16" s="20"/>
      <c r="H16" s="20"/>
      <c r="I16" s="20"/>
      <c r="J16" s="20"/>
      <c r="K16" s="9">
        <f t="shared" si="1"/>
        <v>7144080</v>
      </c>
    </row>
    <row r="17" spans="1:11" ht="15">
      <c r="A17" s="11">
        <v>412200</v>
      </c>
      <c r="B17" s="12" t="s">
        <v>7</v>
      </c>
      <c r="C17" s="20">
        <f aca="true" t="shared" si="4" ref="C17:J17">+C18</f>
        <v>0</v>
      </c>
      <c r="D17" s="20">
        <f>+D18</f>
        <v>0</v>
      </c>
      <c r="E17" s="20">
        <f>+E18</f>
        <v>0</v>
      </c>
      <c r="F17" s="20">
        <f>+F18</f>
        <v>3081760</v>
      </c>
      <c r="G17" s="20">
        <f>+G18</f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9">
        <f t="shared" si="1"/>
        <v>3081760</v>
      </c>
    </row>
    <row r="18" spans="1:11" ht="15">
      <c r="A18" s="23">
        <v>412211</v>
      </c>
      <c r="B18" s="12" t="s">
        <v>7</v>
      </c>
      <c r="C18" s="20"/>
      <c r="D18" s="20"/>
      <c r="E18" s="20"/>
      <c r="F18" s="20">
        <f>+'2019'!F18*1.03</f>
        <v>3081760</v>
      </c>
      <c r="G18" s="20"/>
      <c r="H18" s="20"/>
      <c r="I18" s="20"/>
      <c r="J18" s="20"/>
      <c r="K18" s="9">
        <f t="shared" si="1"/>
        <v>3081760</v>
      </c>
    </row>
    <row r="19" spans="1:11" ht="15">
      <c r="A19" s="11">
        <v>412300</v>
      </c>
      <c r="B19" s="12" t="s">
        <v>8</v>
      </c>
      <c r="C19" s="20">
        <f aca="true" t="shared" si="5" ref="C19:J19">+C20</f>
        <v>0</v>
      </c>
      <c r="D19" s="20">
        <f>+D20</f>
        <v>0</v>
      </c>
      <c r="E19" s="20">
        <f>+E20</f>
        <v>0</v>
      </c>
      <c r="F19" s="20">
        <f>+F20</f>
        <v>420240</v>
      </c>
      <c r="G19" s="20">
        <f>+G20</f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9">
        <f t="shared" si="1"/>
        <v>420240</v>
      </c>
    </row>
    <row r="20" spans="1:11" ht="15">
      <c r="A20" s="23">
        <v>412311</v>
      </c>
      <c r="B20" s="12" t="s">
        <v>8</v>
      </c>
      <c r="C20" s="20"/>
      <c r="D20" s="20"/>
      <c r="E20" s="20"/>
      <c r="F20" s="20">
        <f>+'2019'!F20*1.03</f>
        <v>420240</v>
      </c>
      <c r="G20" s="20"/>
      <c r="H20" s="20"/>
      <c r="I20" s="20"/>
      <c r="J20" s="20"/>
      <c r="K20" s="9">
        <f t="shared" si="1"/>
        <v>420240</v>
      </c>
    </row>
    <row r="21" spans="1:11" s="19" customFormat="1" ht="15">
      <c r="A21" s="16">
        <v>413000</v>
      </c>
      <c r="B21" s="17" t="s">
        <v>9</v>
      </c>
      <c r="C21" s="18">
        <f aca="true" t="shared" si="6" ref="C21:J21">+C22</f>
        <v>0</v>
      </c>
      <c r="D21" s="18">
        <f>+D22</f>
        <v>0</v>
      </c>
      <c r="E21" s="18">
        <f>+E22</f>
        <v>0</v>
      </c>
      <c r="F21" s="18">
        <f>+F22</f>
        <v>0</v>
      </c>
      <c r="G21" s="18">
        <f>+G22</f>
        <v>0</v>
      </c>
      <c r="H21" s="18">
        <f t="shared" si="6"/>
        <v>0</v>
      </c>
      <c r="I21" s="18">
        <f t="shared" si="6"/>
        <v>0</v>
      </c>
      <c r="J21" s="18">
        <f t="shared" si="6"/>
        <v>0</v>
      </c>
      <c r="K21" s="9">
        <f t="shared" si="1"/>
        <v>0</v>
      </c>
    </row>
    <row r="22" spans="1:13" ht="15">
      <c r="A22" s="11">
        <v>413100</v>
      </c>
      <c r="B22" s="12" t="s">
        <v>9</v>
      </c>
      <c r="C22" s="20">
        <f aca="true" t="shared" si="7" ref="C22:J22">+C24+C23</f>
        <v>0</v>
      </c>
      <c r="D22" s="20">
        <f>+D24+D23</f>
        <v>0</v>
      </c>
      <c r="E22" s="20">
        <f>+E24+E23</f>
        <v>0</v>
      </c>
      <c r="F22" s="20">
        <f>+F24+F23</f>
        <v>0</v>
      </c>
      <c r="G22" s="20">
        <f>+G24+G23</f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9">
        <f t="shared" si="1"/>
        <v>0</v>
      </c>
      <c r="M22" s="24"/>
    </row>
    <row r="23" spans="1:13" ht="15">
      <c r="A23" s="23">
        <v>413142</v>
      </c>
      <c r="B23" s="12" t="s">
        <v>10</v>
      </c>
      <c r="C23" s="20"/>
      <c r="D23" s="20"/>
      <c r="E23" s="20"/>
      <c r="F23" s="20"/>
      <c r="G23" s="20"/>
      <c r="H23" s="20">
        <f>+'2019'!H23*1.03</f>
        <v>0</v>
      </c>
      <c r="I23" s="20"/>
      <c r="J23" s="20"/>
      <c r="K23" s="9">
        <f t="shared" si="1"/>
        <v>0</v>
      </c>
      <c r="M23" s="24"/>
    </row>
    <row r="24" spans="1:13" ht="15">
      <c r="A24" s="23">
        <v>413151</v>
      </c>
      <c r="B24" s="12" t="s">
        <v>11</v>
      </c>
      <c r="C24" s="20"/>
      <c r="D24" s="20"/>
      <c r="E24" s="20"/>
      <c r="F24" s="20"/>
      <c r="G24" s="20"/>
      <c r="H24" s="20"/>
      <c r="I24" s="20"/>
      <c r="J24" s="20"/>
      <c r="K24" s="9">
        <f t="shared" si="1"/>
        <v>0</v>
      </c>
      <c r="M24" s="24"/>
    </row>
    <row r="25" spans="1:11" s="19" customFormat="1" ht="15">
      <c r="A25" s="16">
        <v>414000</v>
      </c>
      <c r="B25" s="17" t="s">
        <v>12</v>
      </c>
      <c r="C25" s="18">
        <f aca="true" t="shared" si="8" ref="C25:J25">+C26+C29+C31+C33</f>
        <v>115481.54000000001</v>
      </c>
      <c r="D25" s="18">
        <f>+D26+D29+D31+D33</f>
        <v>0</v>
      </c>
      <c r="E25" s="18">
        <f>+E26+E29+E31+E33</f>
        <v>0</v>
      </c>
      <c r="F25" s="18">
        <f>+F26+F29+F31+F33</f>
        <v>0</v>
      </c>
      <c r="G25" s="18">
        <f>+G26+G29+G31+G33</f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9">
        <f t="shared" si="1"/>
        <v>115481.54000000001</v>
      </c>
    </row>
    <row r="26" spans="1:11" ht="15">
      <c r="A26" s="11">
        <v>414100</v>
      </c>
      <c r="B26" s="12" t="s">
        <v>13</v>
      </c>
      <c r="C26" s="20">
        <f aca="true" t="shared" si="9" ref="C26:J26">+C27+C28</f>
        <v>0</v>
      </c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9">
        <f t="shared" si="1"/>
        <v>0</v>
      </c>
    </row>
    <row r="27" spans="1:11" ht="15">
      <c r="A27" s="23">
        <v>414111</v>
      </c>
      <c r="B27" s="12" t="s">
        <v>14</v>
      </c>
      <c r="C27" s="20"/>
      <c r="D27" s="20"/>
      <c r="E27" s="20"/>
      <c r="F27" s="20"/>
      <c r="G27" s="20"/>
      <c r="H27" s="20"/>
      <c r="I27" s="20"/>
      <c r="J27" s="20"/>
      <c r="K27" s="9">
        <f t="shared" si="1"/>
        <v>0</v>
      </c>
    </row>
    <row r="28" spans="1:11" ht="15">
      <c r="A28" s="23">
        <v>414121</v>
      </c>
      <c r="B28" s="12" t="s">
        <v>15</v>
      </c>
      <c r="C28" s="20"/>
      <c r="D28" s="20"/>
      <c r="E28" s="20"/>
      <c r="F28" s="20"/>
      <c r="G28" s="20"/>
      <c r="H28" s="20"/>
      <c r="I28" s="20"/>
      <c r="J28" s="20"/>
      <c r="K28" s="9">
        <f t="shared" si="1"/>
        <v>0</v>
      </c>
    </row>
    <row r="29" spans="1:11" ht="15">
      <c r="A29" s="11">
        <v>414200</v>
      </c>
      <c r="B29" s="12" t="s">
        <v>16</v>
      </c>
      <c r="C29" s="15">
        <f aca="true" t="shared" si="10" ref="C29:J29">+C30</f>
        <v>0</v>
      </c>
      <c r="D29" s="15">
        <f>+D30</f>
        <v>0</v>
      </c>
      <c r="E29" s="15">
        <f>+E30</f>
        <v>0</v>
      </c>
      <c r="F29" s="15">
        <f>+F30</f>
        <v>0</v>
      </c>
      <c r="G29" s="15">
        <f>+G30</f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9">
        <f t="shared" si="1"/>
        <v>0</v>
      </c>
    </row>
    <row r="30" spans="1:11" ht="15">
      <c r="A30" s="23">
        <v>414211</v>
      </c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9">
        <f t="shared" si="1"/>
        <v>0</v>
      </c>
    </row>
    <row r="31" spans="1:11" ht="15">
      <c r="A31" s="11">
        <v>414300</v>
      </c>
      <c r="B31" s="12" t="s">
        <v>17</v>
      </c>
      <c r="C31" s="20">
        <f aca="true" t="shared" si="11" ref="C31:J31">+C32</f>
        <v>0</v>
      </c>
      <c r="D31" s="20">
        <f>+D32</f>
        <v>0</v>
      </c>
      <c r="E31" s="20">
        <f>+E32</f>
        <v>0</v>
      </c>
      <c r="F31" s="20">
        <f>+F32</f>
        <v>0</v>
      </c>
      <c r="G31" s="20">
        <f>+G32</f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9">
        <f t="shared" si="1"/>
        <v>0</v>
      </c>
    </row>
    <row r="32" spans="1:11" ht="15">
      <c r="A32" s="23">
        <v>414311</v>
      </c>
      <c r="B32" s="12" t="s">
        <v>18</v>
      </c>
      <c r="C32" s="20"/>
      <c r="D32" s="20"/>
      <c r="E32" s="20"/>
      <c r="F32" s="20"/>
      <c r="G32" s="20"/>
      <c r="H32" s="20"/>
      <c r="I32" s="20"/>
      <c r="J32" s="20"/>
      <c r="K32" s="9">
        <f t="shared" si="1"/>
        <v>0</v>
      </c>
    </row>
    <row r="33" spans="1:11" ht="15">
      <c r="A33" s="11">
        <v>414400</v>
      </c>
      <c r="B33" s="12" t="s">
        <v>19</v>
      </c>
      <c r="C33" s="20">
        <f aca="true" t="shared" si="12" ref="C33:J33">+C34</f>
        <v>115481.54000000001</v>
      </c>
      <c r="D33" s="20">
        <f>+D34</f>
        <v>0</v>
      </c>
      <c r="E33" s="20">
        <f>+E34</f>
        <v>0</v>
      </c>
      <c r="F33" s="20">
        <f>+F34</f>
        <v>0</v>
      </c>
      <c r="G33" s="20">
        <f>+G34</f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9">
        <f t="shared" si="1"/>
        <v>115481.54000000001</v>
      </c>
    </row>
    <row r="34" spans="1:11" ht="15">
      <c r="A34" s="23">
        <v>414411</v>
      </c>
      <c r="B34" s="12" t="s">
        <v>19</v>
      </c>
      <c r="C34" s="20">
        <f>+'2019'!C34*1.03</f>
        <v>115481.54000000001</v>
      </c>
      <c r="D34" s="20"/>
      <c r="E34" s="20"/>
      <c r="F34" s="20"/>
      <c r="G34" s="20"/>
      <c r="H34" s="20"/>
      <c r="I34" s="20"/>
      <c r="J34" s="20"/>
      <c r="K34" s="9">
        <f t="shared" si="1"/>
        <v>115481.54000000001</v>
      </c>
    </row>
    <row r="35" spans="1:11" s="19" customFormat="1" ht="15">
      <c r="A35" s="16">
        <v>415000</v>
      </c>
      <c r="B35" s="17" t="s">
        <v>20</v>
      </c>
      <c r="C35" s="18">
        <f aca="true" t="shared" si="13" ref="C35:J36">+C36</f>
        <v>1339000</v>
      </c>
      <c r="D35" s="18">
        <f t="shared" si="13"/>
        <v>0</v>
      </c>
      <c r="E35" s="18">
        <f t="shared" si="13"/>
        <v>0</v>
      </c>
      <c r="F35" s="18">
        <f t="shared" si="13"/>
        <v>0</v>
      </c>
      <c r="G35" s="18">
        <f t="shared" si="13"/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9">
        <f t="shared" si="1"/>
        <v>1339000</v>
      </c>
    </row>
    <row r="36" spans="1:11" ht="15">
      <c r="A36" s="11">
        <v>415100</v>
      </c>
      <c r="B36" s="12" t="s">
        <v>20</v>
      </c>
      <c r="C36" s="20">
        <f t="shared" si="13"/>
        <v>1339000</v>
      </c>
      <c r="D36" s="20">
        <f t="shared" si="13"/>
        <v>0</v>
      </c>
      <c r="E36" s="20">
        <f t="shared" si="13"/>
        <v>0</v>
      </c>
      <c r="F36" s="20">
        <f t="shared" si="13"/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  <c r="K36" s="9">
        <f t="shared" si="1"/>
        <v>1339000</v>
      </c>
    </row>
    <row r="37" spans="1:11" ht="15">
      <c r="A37" s="23">
        <v>415112</v>
      </c>
      <c r="B37" s="12" t="s">
        <v>21</v>
      </c>
      <c r="C37" s="20">
        <f>+'2019'!C37*1.03</f>
        <v>1339000</v>
      </c>
      <c r="D37" s="20"/>
      <c r="E37" s="20"/>
      <c r="F37" s="20"/>
      <c r="G37" s="20"/>
      <c r="H37" s="20"/>
      <c r="I37" s="20"/>
      <c r="J37" s="20"/>
      <c r="K37" s="9">
        <f t="shared" si="1"/>
        <v>1339000</v>
      </c>
    </row>
    <row r="38" spans="1:11" s="19" customFormat="1" ht="15">
      <c r="A38" s="16">
        <v>416000</v>
      </c>
      <c r="B38" s="25" t="s">
        <v>22</v>
      </c>
      <c r="C38" s="18">
        <f aca="true" t="shared" si="14" ref="C38:J38">+C39</f>
        <v>824000</v>
      </c>
      <c r="D38" s="18">
        <f>+D39</f>
        <v>0</v>
      </c>
      <c r="E38" s="18">
        <f>+E39</f>
        <v>0</v>
      </c>
      <c r="F38" s="18">
        <f>+F39</f>
        <v>0</v>
      </c>
      <c r="G38" s="18">
        <f>+G39</f>
        <v>0</v>
      </c>
      <c r="H38" s="18">
        <f t="shared" si="14"/>
        <v>0</v>
      </c>
      <c r="I38" s="18">
        <f t="shared" si="14"/>
        <v>0</v>
      </c>
      <c r="J38" s="18">
        <f t="shared" si="14"/>
        <v>0</v>
      </c>
      <c r="K38" s="9">
        <f t="shared" si="1"/>
        <v>824000</v>
      </c>
    </row>
    <row r="39" spans="1:11" ht="15">
      <c r="A39" s="11">
        <v>416100</v>
      </c>
      <c r="B39" s="26" t="s">
        <v>22</v>
      </c>
      <c r="C39" s="20">
        <f aca="true" t="shared" si="15" ref="C39:J39">C40+C41</f>
        <v>824000</v>
      </c>
      <c r="D39" s="20">
        <f>D40+D41</f>
        <v>0</v>
      </c>
      <c r="E39" s="20">
        <f>E40+E41</f>
        <v>0</v>
      </c>
      <c r="F39" s="20">
        <f>F40+F41</f>
        <v>0</v>
      </c>
      <c r="G39" s="20">
        <f>G40+G41</f>
        <v>0</v>
      </c>
      <c r="H39" s="20">
        <f t="shared" si="15"/>
        <v>0</v>
      </c>
      <c r="I39" s="20">
        <f t="shared" si="15"/>
        <v>0</v>
      </c>
      <c r="J39" s="20">
        <f t="shared" si="15"/>
        <v>0</v>
      </c>
      <c r="K39" s="9">
        <f t="shared" si="1"/>
        <v>824000</v>
      </c>
    </row>
    <row r="40" spans="1:11" ht="15">
      <c r="A40" s="23">
        <v>416111</v>
      </c>
      <c r="B40" s="26" t="s">
        <v>23</v>
      </c>
      <c r="C40" s="20">
        <f>+'2019'!C40*1.03</f>
        <v>824000</v>
      </c>
      <c r="D40" s="20"/>
      <c r="E40" s="20"/>
      <c r="F40" s="20"/>
      <c r="G40" s="20"/>
      <c r="H40" s="20"/>
      <c r="I40" s="20"/>
      <c r="J40" s="20"/>
      <c r="K40" s="9">
        <f t="shared" si="1"/>
        <v>824000</v>
      </c>
    </row>
    <row r="41" spans="1:11" ht="15">
      <c r="A41" s="23">
        <v>416112</v>
      </c>
      <c r="B41" s="26" t="s">
        <v>24</v>
      </c>
      <c r="C41" s="20"/>
      <c r="D41" s="20"/>
      <c r="E41" s="20"/>
      <c r="F41" s="20"/>
      <c r="G41" s="20"/>
      <c r="H41" s="20"/>
      <c r="I41" s="20"/>
      <c r="J41" s="20"/>
      <c r="K41" s="9">
        <f t="shared" si="1"/>
        <v>0</v>
      </c>
    </row>
    <row r="42" spans="1:11" s="19" customFormat="1" ht="15">
      <c r="A42" s="16">
        <v>421000</v>
      </c>
      <c r="B42" s="17" t="s">
        <v>25</v>
      </c>
      <c r="C42" s="18">
        <f aca="true" t="shared" si="16" ref="C42:J42">+C43+C46+C51+C55+C60+C65</f>
        <v>5703110</v>
      </c>
      <c r="D42" s="18">
        <f>+D43+D46+D51+D55+D60+D65</f>
        <v>63860</v>
      </c>
      <c r="E42" s="18">
        <f>+E43+E46+E51+E55+E60+E65</f>
        <v>0</v>
      </c>
      <c r="F42" s="18">
        <f>+F43+F46+F51+F55+F60+F65</f>
        <v>0</v>
      </c>
      <c r="G42" s="18">
        <f>+G43+G46+G51+G55+G60+G65</f>
        <v>0</v>
      </c>
      <c r="H42" s="18">
        <f t="shared" si="16"/>
        <v>2060</v>
      </c>
      <c r="I42" s="18">
        <f t="shared" si="16"/>
        <v>0</v>
      </c>
      <c r="J42" s="18">
        <f t="shared" si="16"/>
        <v>0</v>
      </c>
      <c r="K42" s="9">
        <f t="shared" si="1"/>
        <v>5769030</v>
      </c>
    </row>
    <row r="43" spans="1:11" ht="15">
      <c r="A43" s="11">
        <v>421100</v>
      </c>
      <c r="B43" s="12" t="s">
        <v>26</v>
      </c>
      <c r="C43" s="20">
        <f aca="true" t="shared" si="17" ref="C43:J43">+C44+C45</f>
        <v>118450</v>
      </c>
      <c r="D43" s="20">
        <f>+D44+D45</f>
        <v>32960</v>
      </c>
      <c r="E43" s="20">
        <f>+E44+E45</f>
        <v>0</v>
      </c>
      <c r="F43" s="20">
        <f>+F44+F45</f>
        <v>0</v>
      </c>
      <c r="G43" s="20">
        <f>+G44+G45</f>
        <v>0</v>
      </c>
      <c r="H43" s="20">
        <f t="shared" si="17"/>
        <v>2060</v>
      </c>
      <c r="I43" s="20">
        <f t="shared" si="17"/>
        <v>0</v>
      </c>
      <c r="J43" s="20">
        <f t="shared" si="17"/>
        <v>0</v>
      </c>
      <c r="K43" s="9">
        <f t="shared" si="1"/>
        <v>153470</v>
      </c>
    </row>
    <row r="44" spans="1:11" ht="15">
      <c r="A44" s="23">
        <v>421111</v>
      </c>
      <c r="B44" s="12" t="s">
        <v>27</v>
      </c>
      <c r="C44" s="20">
        <f>+'2019'!C44*1.03</f>
        <v>118450</v>
      </c>
      <c r="D44" s="20">
        <f>+'2019'!D44*1.03</f>
        <v>32960</v>
      </c>
      <c r="E44" s="20"/>
      <c r="F44" s="20"/>
      <c r="G44" s="20"/>
      <c r="H44" s="20">
        <f>+'2019'!H44*1.03</f>
        <v>2060</v>
      </c>
      <c r="I44" s="20"/>
      <c r="J44" s="20"/>
      <c r="K44" s="9">
        <f t="shared" si="1"/>
        <v>153470</v>
      </c>
    </row>
    <row r="45" spans="1:11" ht="15">
      <c r="A45" s="23">
        <v>421121</v>
      </c>
      <c r="B45" s="12" t="s">
        <v>28</v>
      </c>
      <c r="C45" s="20"/>
      <c r="D45" s="20"/>
      <c r="E45" s="20"/>
      <c r="F45" s="20"/>
      <c r="G45" s="20"/>
      <c r="H45" s="20"/>
      <c r="I45" s="20"/>
      <c r="J45" s="20"/>
      <c r="K45" s="9">
        <f t="shared" si="1"/>
        <v>0</v>
      </c>
    </row>
    <row r="46" spans="1:11" ht="15">
      <c r="A46" s="11">
        <v>421200</v>
      </c>
      <c r="B46" s="12" t="s">
        <v>29</v>
      </c>
      <c r="C46" s="20">
        <f aca="true" t="shared" si="18" ref="C46:J46">+C47+C48+C49+C50</f>
        <v>4892500</v>
      </c>
      <c r="D46" s="20">
        <f>+D47+D48+D49+D50</f>
        <v>30900</v>
      </c>
      <c r="E46" s="20">
        <f>+E47+E48+E49+E50</f>
        <v>0</v>
      </c>
      <c r="F46" s="20">
        <f>+F47+F48+F49+F50</f>
        <v>0</v>
      </c>
      <c r="G46" s="20">
        <f>+G47+G48+G49+G50</f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9">
        <f t="shared" si="1"/>
        <v>4923400</v>
      </c>
    </row>
    <row r="47" spans="1:11" ht="15">
      <c r="A47" s="23">
        <v>421211</v>
      </c>
      <c r="B47" s="12" t="s">
        <v>30</v>
      </c>
      <c r="C47" s="20">
        <f>+'2019'!C47*1.03</f>
        <v>1596500</v>
      </c>
      <c r="D47" s="20"/>
      <c r="E47" s="20"/>
      <c r="F47" s="20"/>
      <c r="G47" s="20"/>
      <c r="H47" s="20"/>
      <c r="I47" s="20"/>
      <c r="J47" s="20"/>
      <c r="K47" s="9">
        <f t="shared" si="1"/>
        <v>1596500</v>
      </c>
    </row>
    <row r="48" spans="1:11" ht="15">
      <c r="A48" s="27">
        <v>421221</v>
      </c>
      <c r="B48" s="12" t="s">
        <v>31</v>
      </c>
      <c r="C48" s="20">
        <f>+'2019'!C48*1.03</f>
        <v>3296000</v>
      </c>
      <c r="D48" s="20">
        <f>+'2019'!D48*1.03</f>
        <v>30900</v>
      </c>
      <c r="E48" s="20"/>
      <c r="F48" s="20"/>
      <c r="G48" s="20"/>
      <c r="H48" s="20"/>
      <c r="I48" s="20"/>
      <c r="J48" s="20"/>
      <c r="K48" s="9">
        <f t="shared" si="1"/>
        <v>3326900</v>
      </c>
    </row>
    <row r="49" spans="1:11" ht="15">
      <c r="A49" s="27">
        <v>421222</v>
      </c>
      <c r="B49" s="12" t="s">
        <v>32</v>
      </c>
      <c r="C49" s="20"/>
      <c r="D49" s="20"/>
      <c r="E49" s="20"/>
      <c r="F49" s="20"/>
      <c r="G49" s="20"/>
      <c r="H49" s="20"/>
      <c r="I49" s="20"/>
      <c r="J49" s="20"/>
      <c r="K49" s="9">
        <f t="shared" si="1"/>
        <v>0</v>
      </c>
    </row>
    <row r="50" spans="1:11" ht="15">
      <c r="A50" s="27">
        <v>421224</v>
      </c>
      <c r="B50" s="12" t="s">
        <v>33</v>
      </c>
      <c r="C50" s="20"/>
      <c r="D50" s="20"/>
      <c r="E50" s="20"/>
      <c r="F50" s="20"/>
      <c r="G50" s="20"/>
      <c r="H50" s="20"/>
      <c r="I50" s="20"/>
      <c r="J50" s="20"/>
      <c r="K50" s="9">
        <f t="shared" si="1"/>
        <v>0</v>
      </c>
    </row>
    <row r="51" spans="1:11" ht="15">
      <c r="A51" s="11">
        <v>421300</v>
      </c>
      <c r="B51" s="12" t="s">
        <v>34</v>
      </c>
      <c r="C51" s="20">
        <f aca="true" t="shared" si="19" ref="C51:J51">+C52+C53+C54</f>
        <v>302820</v>
      </c>
      <c r="D51" s="20">
        <f>+D52+D53+D54</f>
        <v>0</v>
      </c>
      <c r="E51" s="20">
        <f>+E52+E53+E54</f>
        <v>0</v>
      </c>
      <c r="F51" s="20">
        <f>+F52+F53+F54</f>
        <v>0</v>
      </c>
      <c r="G51" s="20">
        <f>+G52+G53+G54</f>
        <v>0</v>
      </c>
      <c r="H51" s="20">
        <f t="shared" si="19"/>
        <v>0</v>
      </c>
      <c r="I51" s="20">
        <f t="shared" si="19"/>
        <v>0</v>
      </c>
      <c r="J51" s="20">
        <f t="shared" si="19"/>
        <v>0</v>
      </c>
      <c r="K51" s="9">
        <f t="shared" si="1"/>
        <v>302820</v>
      </c>
    </row>
    <row r="52" spans="1:11" ht="15">
      <c r="A52" s="23">
        <v>421311</v>
      </c>
      <c r="B52" s="12" t="s">
        <v>35</v>
      </c>
      <c r="C52" s="20">
        <f>+'2019'!C52*1.03</f>
        <v>87550</v>
      </c>
      <c r="D52" s="20"/>
      <c r="E52" s="20"/>
      <c r="F52" s="20"/>
      <c r="G52" s="20"/>
      <c r="H52" s="20"/>
      <c r="I52" s="20"/>
      <c r="J52" s="20"/>
      <c r="K52" s="9">
        <f t="shared" si="1"/>
        <v>87550</v>
      </c>
    </row>
    <row r="53" spans="1:11" ht="15">
      <c r="A53" s="23">
        <v>421321</v>
      </c>
      <c r="B53" s="12" t="s">
        <v>36</v>
      </c>
      <c r="C53" s="20">
        <f>+'2019'!C53*1.03</f>
        <v>17510</v>
      </c>
      <c r="D53" s="20"/>
      <c r="E53" s="20"/>
      <c r="F53" s="20"/>
      <c r="G53" s="20"/>
      <c r="H53" s="20"/>
      <c r="I53" s="20"/>
      <c r="J53" s="20"/>
      <c r="K53" s="9">
        <f t="shared" si="1"/>
        <v>17510</v>
      </c>
    </row>
    <row r="54" spans="1:11" ht="15">
      <c r="A54" s="23">
        <v>421324</v>
      </c>
      <c r="B54" s="12" t="s">
        <v>37</v>
      </c>
      <c r="C54" s="20">
        <f>+'2019'!C54*1.03</f>
        <v>197760</v>
      </c>
      <c r="D54" s="20"/>
      <c r="E54" s="20"/>
      <c r="F54" s="20"/>
      <c r="G54" s="20"/>
      <c r="H54" s="20"/>
      <c r="I54" s="20"/>
      <c r="J54" s="20"/>
      <c r="K54" s="9">
        <f t="shared" si="1"/>
        <v>197760</v>
      </c>
    </row>
    <row r="55" spans="1:11" ht="15">
      <c r="A55" s="11">
        <v>421400</v>
      </c>
      <c r="B55" s="12" t="s">
        <v>38</v>
      </c>
      <c r="C55" s="20">
        <f aca="true" t="shared" si="20" ref="C55:J55">+C56+C57+C58+C59</f>
        <v>195700</v>
      </c>
      <c r="D55" s="20">
        <f>+D56+D57+D58+D59</f>
        <v>0</v>
      </c>
      <c r="E55" s="20">
        <f>+E56+E57+E58+E59</f>
        <v>0</v>
      </c>
      <c r="F55" s="20">
        <f>+F56+F57+F58+F59</f>
        <v>0</v>
      </c>
      <c r="G55" s="20">
        <f>+G56+G57+G58+G59</f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9">
        <f t="shared" si="1"/>
        <v>195700</v>
      </c>
    </row>
    <row r="56" spans="1:11" ht="15">
      <c r="A56" s="23">
        <v>421411</v>
      </c>
      <c r="B56" s="12" t="s">
        <v>39</v>
      </c>
      <c r="C56" s="20">
        <f>+'2019'!C56*1.03</f>
        <v>75190</v>
      </c>
      <c r="D56" s="20"/>
      <c r="E56" s="20"/>
      <c r="F56" s="20"/>
      <c r="G56" s="20"/>
      <c r="H56" s="20"/>
      <c r="I56" s="20"/>
      <c r="J56" s="20"/>
      <c r="K56" s="9">
        <f t="shared" si="1"/>
        <v>75190</v>
      </c>
    </row>
    <row r="57" spans="1:11" ht="15">
      <c r="A57" s="23">
        <v>421412</v>
      </c>
      <c r="B57" s="12" t="s">
        <v>40</v>
      </c>
      <c r="C57" s="20">
        <f>+'2019'!C57*1.03</f>
        <v>40170</v>
      </c>
      <c r="D57" s="20"/>
      <c r="E57" s="20"/>
      <c r="F57" s="20"/>
      <c r="G57" s="20"/>
      <c r="H57" s="20"/>
      <c r="I57" s="20"/>
      <c r="J57" s="20"/>
      <c r="K57" s="9">
        <f t="shared" si="1"/>
        <v>40170</v>
      </c>
    </row>
    <row r="58" spans="1:11" ht="15">
      <c r="A58" s="23">
        <v>421414</v>
      </c>
      <c r="B58" s="12" t="s">
        <v>41</v>
      </c>
      <c r="C58" s="20">
        <f>+'2019'!C58*1.03</f>
        <v>54590</v>
      </c>
      <c r="D58" s="20"/>
      <c r="E58" s="20"/>
      <c r="F58" s="20"/>
      <c r="G58" s="20"/>
      <c r="H58" s="20"/>
      <c r="I58" s="20"/>
      <c r="J58" s="20"/>
      <c r="K58" s="9">
        <f t="shared" si="1"/>
        <v>54590</v>
      </c>
    </row>
    <row r="59" spans="1:11" ht="15">
      <c r="A59" s="23">
        <v>421421</v>
      </c>
      <c r="B59" s="12" t="s">
        <v>42</v>
      </c>
      <c r="C59" s="20">
        <f>+'2019'!C59*1.03</f>
        <v>25750</v>
      </c>
      <c r="D59" s="20"/>
      <c r="E59" s="20"/>
      <c r="F59" s="20"/>
      <c r="G59" s="20"/>
      <c r="H59" s="20"/>
      <c r="I59" s="20"/>
      <c r="J59" s="20"/>
      <c r="K59" s="9">
        <f t="shared" si="1"/>
        <v>25750</v>
      </c>
    </row>
    <row r="60" spans="1:11" ht="15">
      <c r="A60" s="11">
        <v>421500</v>
      </c>
      <c r="B60" s="12" t="s">
        <v>43</v>
      </c>
      <c r="C60" s="20">
        <f aca="true" t="shared" si="21" ref="C60:J60">+C61+C62+C64+C63</f>
        <v>193640</v>
      </c>
      <c r="D60" s="20">
        <f>+D61+D62+D64+D63</f>
        <v>0</v>
      </c>
      <c r="E60" s="20">
        <f>+E61+E62+E64+E63</f>
        <v>0</v>
      </c>
      <c r="F60" s="20">
        <f>+F61+F62+F64+F63</f>
        <v>0</v>
      </c>
      <c r="G60" s="20">
        <f>+G61+G62+G64+G63</f>
        <v>0</v>
      </c>
      <c r="H60" s="20">
        <f t="shared" si="21"/>
        <v>0</v>
      </c>
      <c r="I60" s="20">
        <f t="shared" si="21"/>
        <v>0</v>
      </c>
      <c r="J60" s="20">
        <f t="shared" si="21"/>
        <v>0</v>
      </c>
      <c r="K60" s="9">
        <f t="shared" si="1"/>
        <v>193640</v>
      </c>
    </row>
    <row r="61" spans="1:11" ht="15">
      <c r="A61" s="23">
        <v>421511</v>
      </c>
      <c r="B61" s="12" t="s">
        <v>44</v>
      </c>
      <c r="C61" s="20">
        <f>+'2019'!C61*1.03</f>
        <v>111699.38</v>
      </c>
      <c r="D61" s="20"/>
      <c r="E61" s="20"/>
      <c r="F61" s="20"/>
      <c r="G61" s="20"/>
      <c r="H61" s="20"/>
      <c r="I61" s="20"/>
      <c r="J61" s="20"/>
      <c r="K61" s="9">
        <f t="shared" si="1"/>
        <v>111699.38</v>
      </c>
    </row>
    <row r="62" spans="1:11" ht="15">
      <c r="A62" s="23">
        <v>421512</v>
      </c>
      <c r="B62" s="12" t="s">
        <v>45</v>
      </c>
      <c r="C62" s="20"/>
      <c r="D62" s="20"/>
      <c r="E62" s="20"/>
      <c r="F62" s="20"/>
      <c r="G62" s="20"/>
      <c r="H62" s="20"/>
      <c r="I62" s="20"/>
      <c r="J62" s="20"/>
      <c r="K62" s="9">
        <f t="shared" si="1"/>
        <v>0</v>
      </c>
    </row>
    <row r="63" spans="1:11" ht="15">
      <c r="A63" s="67">
        <v>421513</v>
      </c>
      <c r="B63" s="68" t="s">
        <v>46</v>
      </c>
      <c r="C63" s="69"/>
      <c r="D63" s="69"/>
      <c r="E63" s="69"/>
      <c r="F63" s="69"/>
      <c r="G63" s="69"/>
      <c r="H63" s="69"/>
      <c r="I63" s="69"/>
      <c r="J63" s="69"/>
      <c r="K63" s="9">
        <f t="shared" si="1"/>
        <v>0</v>
      </c>
    </row>
    <row r="64" spans="1:11" ht="15">
      <c r="A64" s="65">
        <v>421521</v>
      </c>
      <c r="B64" s="46" t="s">
        <v>225</v>
      </c>
      <c r="C64" s="20">
        <f>+'2019'!C64*1.03</f>
        <v>81940.62</v>
      </c>
      <c r="D64" s="66"/>
      <c r="E64" s="66"/>
      <c r="F64" s="66"/>
      <c r="G64" s="66"/>
      <c r="H64" s="66"/>
      <c r="I64" s="66"/>
      <c r="J64" s="66"/>
      <c r="K64" s="9">
        <f t="shared" si="1"/>
        <v>81940.62</v>
      </c>
    </row>
    <row r="65" spans="1:11" ht="15">
      <c r="A65" s="11">
        <v>421600</v>
      </c>
      <c r="B65" s="12" t="s">
        <v>47</v>
      </c>
      <c r="C65" s="20">
        <f aca="true" t="shared" si="22" ref="C65:J65">+C66</f>
        <v>0</v>
      </c>
      <c r="D65" s="20">
        <f>+D66</f>
        <v>0</v>
      </c>
      <c r="E65" s="20">
        <f>+E66</f>
        <v>0</v>
      </c>
      <c r="F65" s="20">
        <f>+F66</f>
        <v>0</v>
      </c>
      <c r="G65" s="20">
        <f>+G66</f>
        <v>0</v>
      </c>
      <c r="H65" s="20">
        <f t="shared" si="22"/>
        <v>0</v>
      </c>
      <c r="I65" s="20">
        <f t="shared" si="22"/>
        <v>0</v>
      </c>
      <c r="J65" s="20">
        <f t="shared" si="22"/>
        <v>0</v>
      </c>
      <c r="K65" s="9">
        <f t="shared" si="1"/>
        <v>0</v>
      </c>
    </row>
    <row r="66" spans="1:11" ht="15">
      <c r="A66" s="23">
        <v>421611</v>
      </c>
      <c r="B66" s="12" t="s">
        <v>48</v>
      </c>
      <c r="C66" s="20"/>
      <c r="D66" s="20"/>
      <c r="E66" s="20"/>
      <c r="F66" s="20"/>
      <c r="G66" s="20"/>
      <c r="H66" s="20"/>
      <c r="I66" s="20"/>
      <c r="J66" s="20"/>
      <c r="K66" s="9">
        <f t="shared" si="1"/>
        <v>0</v>
      </c>
    </row>
    <row r="67" spans="1:11" s="19" customFormat="1" ht="15">
      <c r="A67" s="16">
        <v>422000</v>
      </c>
      <c r="B67" s="17" t="s">
        <v>49</v>
      </c>
      <c r="C67" s="18">
        <f aca="true" t="shared" si="23" ref="C67:J67">+C68+C72+C74+C79+C76</f>
        <v>243080</v>
      </c>
      <c r="D67" s="18">
        <f>+D68+D72+D74+D79+D76</f>
        <v>257500</v>
      </c>
      <c r="E67" s="18">
        <f>+E68+E72+E74+E79+E76</f>
        <v>0</v>
      </c>
      <c r="F67" s="18">
        <f>+F68+F72+F74+F79+F76</f>
        <v>0</v>
      </c>
      <c r="G67" s="18">
        <f>+G68+G72+G74+G79+G76</f>
        <v>0</v>
      </c>
      <c r="H67" s="18">
        <f t="shared" si="23"/>
        <v>0</v>
      </c>
      <c r="I67" s="18">
        <f t="shared" si="23"/>
        <v>0</v>
      </c>
      <c r="J67" s="18">
        <f t="shared" si="23"/>
        <v>0</v>
      </c>
      <c r="K67" s="9">
        <f t="shared" si="1"/>
        <v>500580</v>
      </c>
    </row>
    <row r="68" spans="1:11" ht="15">
      <c r="A68" s="11">
        <v>422100</v>
      </c>
      <c r="B68" s="12" t="s">
        <v>50</v>
      </c>
      <c r="C68" s="20">
        <f aca="true" t="shared" si="24" ref="C68:J68">+C69+C70+C71</f>
        <v>114330</v>
      </c>
      <c r="D68" s="20">
        <f>+D69+D70+D71</f>
        <v>257500</v>
      </c>
      <c r="E68" s="20">
        <f>+E69+E70+E71</f>
        <v>0</v>
      </c>
      <c r="F68" s="20">
        <f>+F69+F70+F71</f>
        <v>0</v>
      </c>
      <c r="G68" s="20">
        <f>+G69+G70+G71</f>
        <v>0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9">
        <f t="shared" si="1"/>
        <v>371830</v>
      </c>
    </row>
    <row r="69" spans="1:11" ht="15">
      <c r="A69" s="23">
        <v>422111</v>
      </c>
      <c r="B69" s="12" t="s">
        <v>51</v>
      </c>
      <c r="C69" s="20"/>
      <c r="D69" s="20">
        <f>+'2019'!D69*1.03</f>
        <v>257500</v>
      </c>
      <c r="E69" s="20"/>
      <c r="F69" s="20"/>
      <c r="G69" s="20"/>
      <c r="H69" s="20"/>
      <c r="I69" s="20"/>
      <c r="J69" s="20"/>
      <c r="K69" s="9">
        <f t="shared" si="1"/>
        <v>257500</v>
      </c>
    </row>
    <row r="70" spans="1:11" ht="15">
      <c r="A70" s="23">
        <v>422121</v>
      </c>
      <c r="B70" s="12" t="s">
        <v>52</v>
      </c>
      <c r="C70" s="20">
        <f>+'2019'!C70*1.03</f>
        <v>1030</v>
      </c>
      <c r="D70" s="20"/>
      <c r="E70" s="20"/>
      <c r="F70" s="20"/>
      <c r="G70" s="20"/>
      <c r="H70" s="20"/>
      <c r="I70" s="20"/>
      <c r="J70" s="20"/>
      <c r="K70" s="9">
        <f t="shared" si="1"/>
        <v>1030</v>
      </c>
    </row>
    <row r="71" spans="1:11" ht="15">
      <c r="A71" s="23">
        <v>422194</v>
      </c>
      <c r="B71" s="12" t="s">
        <v>53</v>
      </c>
      <c r="C71" s="20">
        <f>+'2019'!C71*1.03</f>
        <v>113300</v>
      </c>
      <c r="D71" s="20"/>
      <c r="E71" s="20"/>
      <c r="F71" s="20"/>
      <c r="G71" s="20"/>
      <c r="H71" s="20"/>
      <c r="I71" s="20"/>
      <c r="J71" s="20"/>
      <c r="K71" s="9">
        <f t="shared" si="1"/>
        <v>113300</v>
      </c>
    </row>
    <row r="72" spans="1:11" ht="15">
      <c r="A72" s="11">
        <v>422200</v>
      </c>
      <c r="B72" s="12" t="s">
        <v>54</v>
      </c>
      <c r="C72" s="20">
        <f aca="true" t="shared" si="25" ref="C72:J72">+C73</f>
        <v>0</v>
      </c>
      <c r="D72" s="20">
        <f>+D73</f>
        <v>0</v>
      </c>
      <c r="E72" s="20">
        <f>+E73</f>
        <v>0</v>
      </c>
      <c r="F72" s="20">
        <f>+F73</f>
        <v>0</v>
      </c>
      <c r="G72" s="20">
        <f>+G73</f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9">
        <f t="shared" si="1"/>
        <v>0</v>
      </c>
    </row>
    <row r="73" spans="1:11" ht="15">
      <c r="A73" s="23">
        <v>422211</v>
      </c>
      <c r="B73" s="12" t="s">
        <v>55</v>
      </c>
      <c r="C73" s="20"/>
      <c r="D73" s="20"/>
      <c r="E73" s="20"/>
      <c r="F73" s="20"/>
      <c r="G73" s="20"/>
      <c r="H73" s="20"/>
      <c r="I73" s="20"/>
      <c r="J73" s="20"/>
      <c r="K73" s="9">
        <f t="shared" si="1"/>
        <v>0</v>
      </c>
    </row>
    <row r="74" spans="1:11" ht="15">
      <c r="A74" s="11">
        <v>422300</v>
      </c>
      <c r="B74" s="26" t="s">
        <v>56</v>
      </c>
      <c r="C74" s="20">
        <f aca="true" t="shared" si="26" ref="C74:J74">+C75</f>
        <v>128750</v>
      </c>
      <c r="D74" s="20">
        <f>+D75</f>
        <v>0</v>
      </c>
      <c r="E74" s="20">
        <f>+E75</f>
        <v>0</v>
      </c>
      <c r="F74" s="20">
        <f>+F75</f>
        <v>0</v>
      </c>
      <c r="G74" s="20">
        <f>+G75</f>
        <v>0</v>
      </c>
      <c r="H74" s="20">
        <f t="shared" si="26"/>
        <v>0</v>
      </c>
      <c r="I74" s="20">
        <f t="shared" si="26"/>
        <v>0</v>
      </c>
      <c r="J74" s="20">
        <f t="shared" si="26"/>
        <v>0</v>
      </c>
      <c r="K74" s="9">
        <f t="shared" si="1"/>
        <v>128750</v>
      </c>
    </row>
    <row r="75" spans="1:11" ht="15">
      <c r="A75" s="23">
        <v>422399</v>
      </c>
      <c r="B75" s="26" t="s">
        <v>57</v>
      </c>
      <c r="C75" s="20">
        <f>+'2019'!C75*1.03</f>
        <v>128750</v>
      </c>
      <c r="D75" s="20"/>
      <c r="E75" s="20"/>
      <c r="F75" s="20"/>
      <c r="G75" s="20"/>
      <c r="H75" s="20"/>
      <c r="I75" s="20"/>
      <c r="J75" s="20"/>
      <c r="K75" s="9">
        <f aca="true" t="shared" si="27" ref="K75:K138">SUM(C75:J75)</f>
        <v>128750</v>
      </c>
    </row>
    <row r="76" spans="1:11" ht="15">
      <c r="A76" s="11">
        <v>422400</v>
      </c>
      <c r="B76" s="26" t="s">
        <v>58</v>
      </c>
      <c r="C76" s="20">
        <f aca="true" t="shared" si="28" ref="C76:J76">+C78+C77</f>
        <v>0</v>
      </c>
      <c r="D76" s="20">
        <f>+D78+D77</f>
        <v>0</v>
      </c>
      <c r="E76" s="20">
        <f>+E78+E77</f>
        <v>0</v>
      </c>
      <c r="F76" s="20">
        <f>+F78+F77</f>
        <v>0</v>
      </c>
      <c r="G76" s="20">
        <f>+G78+G77</f>
        <v>0</v>
      </c>
      <c r="H76" s="20">
        <f t="shared" si="28"/>
        <v>0</v>
      </c>
      <c r="I76" s="20">
        <f t="shared" si="28"/>
        <v>0</v>
      </c>
      <c r="J76" s="20">
        <f t="shared" si="28"/>
        <v>0</v>
      </c>
      <c r="K76" s="9">
        <f t="shared" si="27"/>
        <v>0</v>
      </c>
    </row>
    <row r="77" spans="1:11" ht="15">
      <c r="A77" s="23">
        <v>422411</v>
      </c>
      <c r="B77" s="26" t="s">
        <v>59</v>
      </c>
      <c r="C77" s="20"/>
      <c r="D77" s="20"/>
      <c r="E77" s="20"/>
      <c r="F77" s="20"/>
      <c r="G77" s="20"/>
      <c r="H77" s="20"/>
      <c r="I77" s="20"/>
      <c r="J77" s="20"/>
      <c r="K77" s="9">
        <f t="shared" si="27"/>
        <v>0</v>
      </c>
    </row>
    <row r="78" spans="1:11" ht="15">
      <c r="A78" s="23">
        <v>422412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9">
        <f t="shared" si="27"/>
        <v>0</v>
      </c>
    </row>
    <row r="79" spans="1:11" ht="15">
      <c r="A79" s="11">
        <v>422900</v>
      </c>
      <c r="B79" s="12" t="s">
        <v>61</v>
      </c>
      <c r="C79" s="20">
        <f aca="true" t="shared" si="29" ref="C79:J79">+C80</f>
        <v>0</v>
      </c>
      <c r="D79" s="20">
        <f>+D80</f>
        <v>0</v>
      </c>
      <c r="E79" s="20">
        <f>+E80</f>
        <v>0</v>
      </c>
      <c r="F79" s="20">
        <f>+F80</f>
        <v>0</v>
      </c>
      <c r="G79" s="20">
        <f>+G80</f>
        <v>0</v>
      </c>
      <c r="H79" s="20">
        <f t="shared" si="29"/>
        <v>0</v>
      </c>
      <c r="I79" s="20">
        <f t="shared" si="29"/>
        <v>0</v>
      </c>
      <c r="J79" s="20">
        <f t="shared" si="29"/>
        <v>0</v>
      </c>
      <c r="K79" s="9">
        <f t="shared" si="27"/>
        <v>0</v>
      </c>
    </row>
    <row r="80" spans="1:11" ht="15">
      <c r="A80" s="23">
        <v>422911</v>
      </c>
      <c r="B80" s="12" t="s">
        <v>62</v>
      </c>
      <c r="C80" s="20"/>
      <c r="D80" s="20"/>
      <c r="E80" s="20"/>
      <c r="F80" s="20"/>
      <c r="G80" s="20"/>
      <c r="H80" s="20"/>
      <c r="I80" s="20"/>
      <c r="J80" s="20"/>
      <c r="K80" s="9">
        <f t="shared" si="27"/>
        <v>0</v>
      </c>
    </row>
    <row r="81" spans="1:11" s="19" customFormat="1" ht="15">
      <c r="A81" s="16">
        <v>423000</v>
      </c>
      <c r="B81" s="17" t="s">
        <v>63</v>
      </c>
      <c r="C81" s="18">
        <f aca="true" t="shared" si="30" ref="C81:J81">+C82+C84+C86+C90+C94+C98+C100+C103</f>
        <v>213210</v>
      </c>
      <c r="D81" s="18">
        <f>+D82+D84+D86+D90+D94+D98+D100+D103</f>
        <v>1545000</v>
      </c>
      <c r="E81" s="18">
        <f>+E82+E84+E86+E90+E94+E98+E100+E103</f>
        <v>0</v>
      </c>
      <c r="F81" s="18">
        <f>+F82+F84+F86+F90+F94+F98+F100+F103</f>
        <v>0</v>
      </c>
      <c r="G81" s="18">
        <f>+G82+G84+G86+G90+G94+G98+G100+G103</f>
        <v>0</v>
      </c>
      <c r="H81" s="18">
        <f t="shared" si="30"/>
        <v>108150</v>
      </c>
      <c r="I81" s="18">
        <f t="shared" si="30"/>
        <v>0</v>
      </c>
      <c r="J81" s="18">
        <f t="shared" si="30"/>
        <v>0</v>
      </c>
      <c r="K81" s="9">
        <f t="shared" si="27"/>
        <v>1866360</v>
      </c>
    </row>
    <row r="82" spans="1:11" ht="15">
      <c r="A82" s="11">
        <v>423100</v>
      </c>
      <c r="B82" s="12" t="s">
        <v>64</v>
      </c>
      <c r="C82" s="20">
        <f aca="true" t="shared" si="31" ref="C82:J82">+C83</f>
        <v>0</v>
      </c>
      <c r="D82" s="20">
        <f>+D83</f>
        <v>0</v>
      </c>
      <c r="E82" s="20">
        <f>+E83</f>
        <v>0</v>
      </c>
      <c r="F82" s="20">
        <f>+F83</f>
        <v>0</v>
      </c>
      <c r="G82" s="20">
        <f>+G83</f>
        <v>0</v>
      </c>
      <c r="H82" s="20">
        <f t="shared" si="31"/>
        <v>0</v>
      </c>
      <c r="I82" s="20">
        <f t="shared" si="31"/>
        <v>0</v>
      </c>
      <c r="J82" s="20">
        <f t="shared" si="31"/>
        <v>0</v>
      </c>
      <c r="K82" s="9">
        <f t="shared" si="27"/>
        <v>0</v>
      </c>
    </row>
    <row r="83" spans="1:11" ht="15">
      <c r="A83" s="23">
        <v>423191</v>
      </c>
      <c r="B83" s="12" t="s">
        <v>65</v>
      </c>
      <c r="C83" s="20"/>
      <c r="D83" s="20"/>
      <c r="E83" s="20"/>
      <c r="F83" s="20"/>
      <c r="G83" s="20"/>
      <c r="H83" s="20"/>
      <c r="I83" s="20"/>
      <c r="J83" s="20"/>
      <c r="K83" s="9">
        <f t="shared" si="27"/>
        <v>0</v>
      </c>
    </row>
    <row r="84" spans="1:11" ht="15">
      <c r="A84" s="11">
        <v>423200</v>
      </c>
      <c r="B84" s="12" t="s">
        <v>66</v>
      </c>
      <c r="C84" s="20">
        <f aca="true" t="shared" si="32" ref="C84:J84">+C85</f>
        <v>0</v>
      </c>
      <c r="D84" s="20">
        <f>+D85</f>
        <v>0</v>
      </c>
      <c r="E84" s="20">
        <f>+E85</f>
        <v>0</v>
      </c>
      <c r="F84" s="20">
        <f>+F85</f>
        <v>0</v>
      </c>
      <c r="G84" s="20">
        <f>+G85</f>
        <v>0</v>
      </c>
      <c r="H84" s="20">
        <f t="shared" si="32"/>
        <v>0</v>
      </c>
      <c r="I84" s="20">
        <f t="shared" si="32"/>
        <v>0</v>
      </c>
      <c r="J84" s="20">
        <f t="shared" si="32"/>
        <v>0</v>
      </c>
      <c r="K84" s="9">
        <f t="shared" si="27"/>
        <v>0</v>
      </c>
    </row>
    <row r="85" spans="1:11" ht="15">
      <c r="A85" s="23">
        <v>423211</v>
      </c>
      <c r="B85" s="12" t="s">
        <v>67</v>
      </c>
      <c r="C85" s="20"/>
      <c r="D85" s="20"/>
      <c r="E85" s="20"/>
      <c r="F85" s="20"/>
      <c r="G85" s="20"/>
      <c r="H85" s="20"/>
      <c r="I85" s="20"/>
      <c r="J85" s="20"/>
      <c r="K85" s="9">
        <f t="shared" si="27"/>
        <v>0</v>
      </c>
    </row>
    <row r="86" spans="1:11" ht="15">
      <c r="A86" s="11">
        <v>423300</v>
      </c>
      <c r="B86" s="26" t="s">
        <v>68</v>
      </c>
      <c r="C86" s="20">
        <f aca="true" t="shared" si="33" ref="C86:J86">+C87+C88+C89</f>
        <v>150380</v>
      </c>
      <c r="D86" s="20">
        <f>+D87+D88+D89</f>
        <v>0</v>
      </c>
      <c r="E86" s="20">
        <f>+E87+E88+E89</f>
        <v>0</v>
      </c>
      <c r="F86" s="20">
        <f>+F87+F88+F89</f>
        <v>0</v>
      </c>
      <c r="G86" s="20">
        <f>+G87+G88+G89</f>
        <v>0</v>
      </c>
      <c r="H86" s="20">
        <f t="shared" si="33"/>
        <v>0</v>
      </c>
      <c r="I86" s="20">
        <f t="shared" si="33"/>
        <v>0</v>
      </c>
      <c r="J86" s="20">
        <f t="shared" si="33"/>
        <v>0</v>
      </c>
      <c r="K86" s="9">
        <f t="shared" si="27"/>
        <v>150380</v>
      </c>
    </row>
    <row r="87" spans="1:11" ht="15">
      <c r="A87" s="23">
        <v>423311</v>
      </c>
      <c r="B87" s="26" t="s">
        <v>68</v>
      </c>
      <c r="C87" s="20"/>
      <c r="D87" s="20"/>
      <c r="E87" s="20"/>
      <c r="F87" s="20"/>
      <c r="G87" s="20"/>
      <c r="H87" s="20"/>
      <c r="I87" s="20"/>
      <c r="J87" s="20"/>
      <c r="K87" s="9">
        <f t="shared" si="27"/>
        <v>0</v>
      </c>
    </row>
    <row r="88" spans="1:11" ht="15">
      <c r="A88" s="23">
        <v>423321</v>
      </c>
      <c r="B88" s="26" t="s">
        <v>69</v>
      </c>
      <c r="C88" s="20">
        <f>+'2019'!C88*1.03</f>
        <v>150380</v>
      </c>
      <c r="D88" s="20"/>
      <c r="E88" s="20"/>
      <c r="F88" s="20"/>
      <c r="G88" s="20"/>
      <c r="H88" s="20"/>
      <c r="I88" s="20"/>
      <c r="J88" s="20"/>
      <c r="K88" s="9">
        <f t="shared" si="27"/>
        <v>150380</v>
      </c>
    </row>
    <row r="89" spans="1:11" ht="15">
      <c r="A89" s="23">
        <v>423391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9">
        <f t="shared" si="27"/>
        <v>0</v>
      </c>
    </row>
    <row r="90" spans="1:11" ht="15">
      <c r="A90" s="11">
        <v>423400</v>
      </c>
      <c r="B90" s="12" t="s">
        <v>71</v>
      </c>
      <c r="C90" s="20">
        <f aca="true" t="shared" si="34" ref="C90:J90">+C91+C92+C93</f>
        <v>0</v>
      </c>
      <c r="D90" s="20">
        <f>+D91+D92+D93</f>
        <v>0</v>
      </c>
      <c r="E90" s="20">
        <f>+E91+E92+E93</f>
        <v>0</v>
      </c>
      <c r="F90" s="20">
        <f>+F91+F92+F93</f>
        <v>0</v>
      </c>
      <c r="G90" s="20">
        <f>+G91+G92+G93</f>
        <v>0</v>
      </c>
      <c r="H90" s="20">
        <f t="shared" si="34"/>
        <v>0</v>
      </c>
      <c r="I90" s="20">
        <f t="shared" si="34"/>
        <v>0</v>
      </c>
      <c r="J90" s="20">
        <f t="shared" si="34"/>
        <v>0</v>
      </c>
      <c r="K90" s="9">
        <f t="shared" si="27"/>
        <v>0</v>
      </c>
    </row>
    <row r="91" spans="1:11" ht="15">
      <c r="A91" s="23">
        <v>423412</v>
      </c>
      <c r="B91" s="12" t="s">
        <v>72</v>
      </c>
      <c r="C91" s="20"/>
      <c r="D91" s="20"/>
      <c r="E91" s="20"/>
      <c r="F91" s="20"/>
      <c r="G91" s="20"/>
      <c r="H91" s="20"/>
      <c r="I91" s="20"/>
      <c r="J91" s="20"/>
      <c r="K91" s="9">
        <f t="shared" si="27"/>
        <v>0</v>
      </c>
    </row>
    <row r="92" spans="1:11" ht="15">
      <c r="A92" s="23">
        <v>423441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9">
        <f t="shared" si="27"/>
        <v>0</v>
      </c>
    </row>
    <row r="93" spans="1:11" ht="15">
      <c r="A93" s="23">
        <v>423419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9">
        <f t="shared" si="27"/>
        <v>0</v>
      </c>
    </row>
    <row r="94" spans="1:11" ht="15">
      <c r="A94" s="11">
        <v>423500</v>
      </c>
      <c r="B94" s="12" t="s">
        <v>75</v>
      </c>
      <c r="C94" s="20">
        <f aca="true" t="shared" si="35" ref="C94:J94">+C95+C96+C97</f>
        <v>42230</v>
      </c>
      <c r="D94" s="20">
        <f>+D95+D96+D97</f>
        <v>0</v>
      </c>
      <c r="E94" s="20">
        <f>+E95+E96+E97</f>
        <v>0</v>
      </c>
      <c r="F94" s="20">
        <f>+F95+F96+F97</f>
        <v>0</v>
      </c>
      <c r="G94" s="20">
        <f>+G95+G96+G97</f>
        <v>0</v>
      </c>
      <c r="H94" s="20">
        <f t="shared" si="35"/>
        <v>0</v>
      </c>
      <c r="I94" s="20">
        <f t="shared" si="35"/>
        <v>0</v>
      </c>
      <c r="J94" s="20">
        <f t="shared" si="35"/>
        <v>0</v>
      </c>
      <c r="K94" s="9">
        <f t="shared" si="27"/>
        <v>42230</v>
      </c>
    </row>
    <row r="95" spans="1:11" ht="15">
      <c r="A95" s="23">
        <v>423521</v>
      </c>
      <c r="B95" s="12" t="s">
        <v>76</v>
      </c>
      <c r="C95" s="20">
        <f>+'2019'!C95*1.03</f>
        <v>42230</v>
      </c>
      <c r="D95" s="20"/>
      <c r="E95" s="20"/>
      <c r="F95" s="20"/>
      <c r="G95" s="20"/>
      <c r="H95" s="20"/>
      <c r="I95" s="20"/>
      <c r="J95" s="20"/>
      <c r="K95" s="9">
        <f t="shared" si="27"/>
        <v>42230</v>
      </c>
    </row>
    <row r="96" spans="1:11" ht="15">
      <c r="A96" s="23">
        <v>423591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9">
        <f t="shared" si="27"/>
        <v>0</v>
      </c>
    </row>
    <row r="97" spans="1:11" ht="15">
      <c r="A97" s="23">
        <v>423599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9">
        <f t="shared" si="27"/>
        <v>0</v>
      </c>
    </row>
    <row r="98" spans="1:11" ht="15">
      <c r="A98" s="11">
        <v>423600</v>
      </c>
      <c r="B98" s="12" t="s">
        <v>79</v>
      </c>
      <c r="C98" s="20">
        <f aca="true" t="shared" si="36" ref="C98:J98">+C99</f>
        <v>20600</v>
      </c>
      <c r="D98" s="20">
        <f>+D99</f>
        <v>0</v>
      </c>
      <c r="E98" s="20">
        <f>+E99</f>
        <v>0</v>
      </c>
      <c r="F98" s="20">
        <f>+F99</f>
        <v>0</v>
      </c>
      <c r="G98" s="20">
        <f>+G99</f>
        <v>0</v>
      </c>
      <c r="H98" s="20">
        <f t="shared" si="36"/>
        <v>0</v>
      </c>
      <c r="I98" s="20">
        <f t="shared" si="36"/>
        <v>0</v>
      </c>
      <c r="J98" s="20">
        <f t="shared" si="36"/>
        <v>0</v>
      </c>
      <c r="K98" s="9">
        <f t="shared" si="27"/>
        <v>20600</v>
      </c>
    </row>
    <row r="99" spans="1:11" ht="15">
      <c r="A99" s="23">
        <v>423621</v>
      </c>
      <c r="B99" s="12" t="s">
        <v>80</v>
      </c>
      <c r="C99" s="20">
        <f>+'2019'!C99*1.03</f>
        <v>20600</v>
      </c>
      <c r="D99" s="20"/>
      <c r="E99" s="20"/>
      <c r="F99" s="20"/>
      <c r="G99" s="20"/>
      <c r="H99" s="20"/>
      <c r="I99" s="20"/>
      <c r="J99" s="20"/>
      <c r="K99" s="9">
        <f t="shared" si="27"/>
        <v>20600</v>
      </c>
    </row>
    <row r="100" spans="1:11" ht="15">
      <c r="A100" s="11">
        <v>423700</v>
      </c>
      <c r="B100" s="12" t="s">
        <v>81</v>
      </c>
      <c r="C100" s="20">
        <f aca="true" t="shared" si="37" ref="C100:J100">+C101+C102</f>
        <v>0</v>
      </c>
      <c r="D100" s="20">
        <f>+D101+D102</f>
        <v>0</v>
      </c>
      <c r="E100" s="20">
        <f>+E101+E102</f>
        <v>0</v>
      </c>
      <c r="F100" s="20">
        <f>+F101+F102</f>
        <v>0</v>
      </c>
      <c r="G100" s="20">
        <f>+G101+G102</f>
        <v>0</v>
      </c>
      <c r="H100" s="20">
        <f t="shared" si="37"/>
        <v>108150</v>
      </c>
      <c r="I100" s="20">
        <f t="shared" si="37"/>
        <v>0</v>
      </c>
      <c r="J100" s="20">
        <f t="shared" si="37"/>
        <v>0</v>
      </c>
      <c r="K100" s="9">
        <f t="shared" si="27"/>
        <v>108150</v>
      </c>
    </row>
    <row r="101" spans="1:11" ht="15">
      <c r="A101" s="23">
        <v>423711</v>
      </c>
      <c r="B101" s="12" t="s">
        <v>81</v>
      </c>
      <c r="C101" s="20"/>
      <c r="D101" s="20"/>
      <c r="E101" s="20"/>
      <c r="F101" s="20"/>
      <c r="G101" s="20"/>
      <c r="H101" s="20">
        <f>+'2019'!H101*1.03</f>
        <v>103000</v>
      </c>
      <c r="I101" s="20"/>
      <c r="J101" s="20"/>
      <c r="K101" s="9">
        <f t="shared" si="27"/>
        <v>103000</v>
      </c>
    </row>
    <row r="102" spans="1:11" ht="15">
      <c r="A102" s="23">
        <v>423712</v>
      </c>
      <c r="B102" s="12" t="s">
        <v>82</v>
      </c>
      <c r="C102" s="20"/>
      <c r="D102" s="20"/>
      <c r="E102" s="20"/>
      <c r="F102" s="20"/>
      <c r="G102" s="20"/>
      <c r="H102" s="20">
        <f>+'2019'!H102*1.03</f>
        <v>5150</v>
      </c>
      <c r="I102" s="20"/>
      <c r="J102" s="20"/>
      <c r="K102" s="9">
        <f t="shared" si="27"/>
        <v>5150</v>
      </c>
    </row>
    <row r="103" spans="1:11" ht="15">
      <c r="A103" s="11">
        <v>423900</v>
      </c>
      <c r="B103" s="12" t="s">
        <v>83</v>
      </c>
      <c r="C103" s="20">
        <f aca="true" t="shared" si="38" ref="C103:J103">+C104</f>
        <v>0</v>
      </c>
      <c r="D103" s="20">
        <f>+D104</f>
        <v>1545000</v>
      </c>
      <c r="E103" s="20">
        <f>+E104</f>
        <v>0</v>
      </c>
      <c r="F103" s="20">
        <f>+F104</f>
        <v>0</v>
      </c>
      <c r="G103" s="20">
        <f>+G104</f>
        <v>0</v>
      </c>
      <c r="H103" s="20">
        <f t="shared" si="38"/>
        <v>0</v>
      </c>
      <c r="I103" s="20">
        <f t="shared" si="38"/>
        <v>0</v>
      </c>
      <c r="J103" s="20">
        <f t="shared" si="38"/>
        <v>0</v>
      </c>
      <c r="K103" s="9">
        <f t="shared" si="27"/>
        <v>1545000</v>
      </c>
    </row>
    <row r="104" spans="1:11" ht="15">
      <c r="A104" s="23">
        <v>423911</v>
      </c>
      <c r="B104" s="12" t="s">
        <v>83</v>
      </c>
      <c r="C104" s="20"/>
      <c r="D104" s="20">
        <f>+'2019'!D104*1.03</f>
        <v>1545000</v>
      </c>
      <c r="E104" s="20"/>
      <c r="F104" s="20"/>
      <c r="G104" s="20"/>
      <c r="H104" s="20"/>
      <c r="I104" s="20"/>
      <c r="J104" s="20"/>
      <c r="K104" s="9">
        <f t="shared" si="27"/>
        <v>1545000</v>
      </c>
    </row>
    <row r="105" spans="1:11" s="19" customFormat="1" ht="15">
      <c r="A105" s="28">
        <v>424000</v>
      </c>
      <c r="B105" s="29" t="s">
        <v>84</v>
      </c>
      <c r="C105" s="18">
        <f aca="true" t="shared" si="39" ref="C105:J105">+C106+C108+C111+C115+C116+C117+C118</f>
        <v>287370</v>
      </c>
      <c r="D105" s="18">
        <f>+D106+D108+D111+D115+D116+D117+D118</f>
        <v>333720</v>
      </c>
      <c r="E105" s="18">
        <f>+E106+E108+E111+E115+E116+E117+E118</f>
        <v>0</v>
      </c>
      <c r="F105" s="18">
        <f>+F106+F108+F111+F115+F116+F117+F118</f>
        <v>0</v>
      </c>
      <c r="G105" s="18">
        <f>+G106+G108+G111+G115+G116+G117+G118</f>
        <v>0</v>
      </c>
      <c r="H105" s="18">
        <f t="shared" si="39"/>
        <v>0</v>
      </c>
      <c r="I105" s="18">
        <f t="shared" si="39"/>
        <v>0</v>
      </c>
      <c r="J105" s="18">
        <f t="shared" si="39"/>
        <v>0</v>
      </c>
      <c r="K105" s="9">
        <f t="shared" si="27"/>
        <v>621090</v>
      </c>
    </row>
    <row r="106" spans="1:11" ht="15">
      <c r="A106" s="30">
        <v>424100</v>
      </c>
      <c r="B106" s="31" t="s">
        <v>85</v>
      </c>
      <c r="C106" s="20">
        <f aca="true" t="shared" si="40" ref="C106:J106">+C107</f>
        <v>0</v>
      </c>
      <c r="D106" s="20">
        <f>+D107</f>
        <v>0</v>
      </c>
      <c r="E106" s="20">
        <f>+E107</f>
        <v>0</v>
      </c>
      <c r="F106" s="20">
        <f>+F107</f>
        <v>0</v>
      </c>
      <c r="G106" s="20">
        <f>+G107</f>
        <v>0</v>
      </c>
      <c r="H106" s="20">
        <f t="shared" si="40"/>
        <v>0</v>
      </c>
      <c r="I106" s="20">
        <f t="shared" si="40"/>
        <v>0</v>
      </c>
      <c r="J106" s="20">
        <f t="shared" si="40"/>
        <v>0</v>
      </c>
      <c r="K106" s="9">
        <f t="shared" si="27"/>
        <v>0</v>
      </c>
    </row>
    <row r="107" spans="1:11" ht="15">
      <c r="A107" s="32">
        <v>424111</v>
      </c>
      <c r="B107" s="31" t="s">
        <v>86</v>
      </c>
      <c r="C107" s="20"/>
      <c r="D107" s="20"/>
      <c r="E107" s="20"/>
      <c r="F107" s="20"/>
      <c r="G107" s="20"/>
      <c r="H107" s="20"/>
      <c r="I107" s="20"/>
      <c r="J107" s="20"/>
      <c r="K107" s="9">
        <f t="shared" si="27"/>
        <v>0</v>
      </c>
    </row>
    <row r="108" spans="1:11" ht="15">
      <c r="A108" s="30">
        <v>424200</v>
      </c>
      <c r="B108" s="31" t="s">
        <v>87</v>
      </c>
      <c r="C108" s="20">
        <f aca="true" t="shared" si="41" ref="C108:J108">+C109+C110</f>
        <v>0</v>
      </c>
      <c r="D108" s="20">
        <f>+D109+D110</f>
        <v>0</v>
      </c>
      <c r="E108" s="20">
        <f>+E109+E110</f>
        <v>0</v>
      </c>
      <c r="F108" s="20">
        <f>+F109+F110</f>
        <v>0</v>
      </c>
      <c r="G108" s="20">
        <f>+G109+G110</f>
        <v>0</v>
      </c>
      <c r="H108" s="20">
        <f t="shared" si="41"/>
        <v>0</v>
      </c>
      <c r="I108" s="20">
        <f t="shared" si="41"/>
        <v>0</v>
      </c>
      <c r="J108" s="20">
        <f t="shared" si="41"/>
        <v>0</v>
      </c>
      <c r="K108" s="9">
        <f t="shared" si="27"/>
        <v>0</v>
      </c>
    </row>
    <row r="109" spans="1:11" ht="15">
      <c r="A109" s="32">
        <v>424211</v>
      </c>
      <c r="B109" s="31" t="s">
        <v>88</v>
      </c>
      <c r="C109" s="20"/>
      <c r="D109" s="20"/>
      <c r="E109" s="20"/>
      <c r="F109" s="20"/>
      <c r="G109" s="20"/>
      <c r="H109" s="20"/>
      <c r="I109" s="20"/>
      <c r="J109" s="20"/>
      <c r="K109" s="9">
        <f t="shared" si="27"/>
        <v>0</v>
      </c>
    </row>
    <row r="110" spans="1:11" ht="15">
      <c r="A110" s="32">
        <v>424221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9">
        <f t="shared" si="27"/>
        <v>0</v>
      </c>
    </row>
    <row r="111" spans="1:11" ht="15">
      <c r="A111" s="30">
        <v>424300</v>
      </c>
      <c r="B111" s="31" t="s">
        <v>90</v>
      </c>
      <c r="C111" s="20">
        <f aca="true" t="shared" si="42" ref="C111:J111">+C112+C113+C114</f>
        <v>96820</v>
      </c>
      <c r="D111" s="20">
        <f>+D112+D113+D114</f>
        <v>24720</v>
      </c>
      <c r="E111" s="20">
        <f>+E112+E113+E114</f>
        <v>0</v>
      </c>
      <c r="F111" s="20">
        <f>+F112+F113+F114</f>
        <v>0</v>
      </c>
      <c r="G111" s="20">
        <f>+G112+G113+G114</f>
        <v>0</v>
      </c>
      <c r="H111" s="20">
        <f t="shared" si="42"/>
        <v>0</v>
      </c>
      <c r="I111" s="20">
        <f t="shared" si="42"/>
        <v>0</v>
      </c>
      <c r="J111" s="20">
        <f t="shared" si="42"/>
        <v>0</v>
      </c>
      <c r="K111" s="9">
        <f t="shared" si="27"/>
        <v>121540</v>
      </c>
    </row>
    <row r="112" spans="1:11" ht="15">
      <c r="A112" s="32">
        <v>424311</v>
      </c>
      <c r="B112" s="31" t="s">
        <v>91</v>
      </c>
      <c r="C112" s="20">
        <f>+'2019'!C112*1.03</f>
        <v>10300</v>
      </c>
      <c r="D112" s="20">
        <f>+'2019'!D112*1.03</f>
        <v>4120</v>
      </c>
      <c r="E112" s="20"/>
      <c r="F112" s="20"/>
      <c r="G112" s="20"/>
      <c r="H112" s="20"/>
      <c r="I112" s="20"/>
      <c r="J112" s="20"/>
      <c r="K112" s="9">
        <f t="shared" si="27"/>
        <v>14420</v>
      </c>
    </row>
    <row r="113" spans="1:11" ht="15">
      <c r="A113" s="32">
        <v>424331</v>
      </c>
      <c r="B113" s="31" t="s">
        <v>92</v>
      </c>
      <c r="C113" s="20">
        <f>+'2019'!C113*1.03</f>
        <v>86520</v>
      </c>
      <c r="D113" s="20">
        <f>+'2019'!D113*1.03</f>
        <v>20600</v>
      </c>
      <c r="E113" s="20"/>
      <c r="F113" s="20"/>
      <c r="G113" s="20"/>
      <c r="H113" s="20"/>
      <c r="I113" s="20"/>
      <c r="J113" s="20"/>
      <c r="K113" s="9">
        <f t="shared" si="27"/>
        <v>107120</v>
      </c>
    </row>
    <row r="114" spans="1:11" ht="15">
      <c r="A114" s="32">
        <v>424351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9">
        <f t="shared" si="27"/>
        <v>0</v>
      </c>
    </row>
    <row r="115" spans="1:11" ht="15">
      <c r="A115" s="30">
        <v>424400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9">
        <f t="shared" si="27"/>
        <v>0</v>
      </c>
    </row>
    <row r="116" spans="1:11" ht="15">
      <c r="A116" s="30">
        <v>424500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9">
        <f t="shared" si="27"/>
        <v>0</v>
      </c>
    </row>
    <row r="117" spans="1:11" ht="15">
      <c r="A117" s="30">
        <v>424600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9">
        <f t="shared" si="27"/>
        <v>0</v>
      </c>
    </row>
    <row r="118" spans="1:11" ht="15">
      <c r="A118" s="30">
        <v>424900</v>
      </c>
      <c r="B118" s="31" t="s">
        <v>97</v>
      </c>
      <c r="C118" s="20">
        <f aca="true" t="shared" si="43" ref="C118:J118">+C119</f>
        <v>190550</v>
      </c>
      <c r="D118" s="20">
        <f>+D119</f>
        <v>309000</v>
      </c>
      <c r="E118" s="20">
        <f>+E119</f>
        <v>0</v>
      </c>
      <c r="F118" s="20">
        <f>+F119</f>
        <v>0</v>
      </c>
      <c r="G118" s="20">
        <f>+G119</f>
        <v>0</v>
      </c>
      <c r="H118" s="20">
        <f t="shared" si="43"/>
        <v>0</v>
      </c>
      <c r="I118" s="20">
        <f t="shared" si="43"/>
        <v>0</v>
      </c>
      <c r="J118" s="20">
        <f t="shared" si="43"/>
        <v>0</v>
      </c>
      <c r="K118" s="9">
        <f t="shared" si="27"/>
        <v>499550</v>
      </c>
    </row>
    <row r="119" spans="1:11" ht="15">
      <c r="A119" s="70">
        <v>424911</v>
      </c>
      <c r="B119" s="71" t="s">
        <v>97</v>
      </c>
      <c r="C119" s="20">
        <f>+'2019'!C119*1.03</f>
        <v>190550</v>
      </c>
      <c r="D119" s="20">
        <f>+'2019'!D119*1.03</f>
        <v>309000</v>
      </c>
      <c r="E119" s="69"/>
      <c r="F119" s="69"/>
      <c r="G119" s="69"/>
      <c r="H119" s="69"/>
      <c r="I119" s="69"/>
      <c r="J119" s="69"/>
      <c r="K119" s="9">
        <f t="shared" si="27"/>
        <v>499550</v>
      </c>
    </row>
    <row r="120" spans="1:11" s="19" customFormat="1" ht="15">
      <c r="A120" s="72">
        <v>425000</v>
      </c>
      <c r="B120" s="73" t="s">
        <v>98</v>
      </c>
      <c r="C120" s="74">
        <f aca="true" t="shared" si="44" ref="C120:J120">+C121+C131</f>
        <v>433630</v>
      </c>
      <c r="D120" s="74">
        <f>+D121+D131</f>
        <v>846660</v>
      </c>
      <c r="E120" s="74">
        <f>+E121+E131</f>
        <v>0</v>
      </c>
      <c r="F120" s="74">
        <f>+F121+F131</f>
        <v>0</v>
      </c>
      <c r="G120" s="74">
        <f>+G121+G131</f>
        <v>0</v>
      </c>
      <c r="H120" s="74">
        <f t="shared" si="44"/>
        <v>0</v>
      </c>
      <c r="I120" s="74">
        <f t="shared" si="44"/>
        <v>0</v>
      </c>
      <c r="J120" s="74">
        <f t="shared" si="44"/>
        <v>0</v>
      </c>
      <c r="K120" s="9">
        <f t="shared" si="27"/>
        <v>1280290</v>
      </c>
    </row>
    <row r="121" spans="1:11" ht="15">
      <c r="A121" s="30">
        <v>425100</v>
      </c>
      <c r="B121" s="33" t="s">
        <v>99</v>
      </c>
      <c r="C121" s="20">
        <f aca="true" t="shared" si="45" ref="C121:J121">+C122+C123+C124+C125+C126+C127+C128+C129+C130</f>
        <v>277070</v>
      </c>
      <c r="D121" s="20">
        <f>+D122+D123+D124+D125+D126+D127+D128+D129+D130</f>
        <v>846660</v>
      </c>
      <c r="E121" s="20">
        <f>+E122+E123+E124+E125+E126+E127+E128+E129+E130</f>
        <v>0</v>
      </c>
      <c r="F121" s="20">
        <f>+F122+F123+F124+F125+F126+F127+F128+F129+F130</f>
        <v>0</v>
      </c>
      <c r="G121" s="20">
        <f>+G122+G123+G124+G125+G126+G127+G128+G129+G130</f>
        <v>0</v>
      </c>
      <c r="H121" s="20">
        <f t="shared" si="45"/>
        <v>0</v>
      </c>
      <c r="I121" s="20">
        <f t="shared" si="45"/>
        <v>0</v>
      </c>
      <c r="J121" s="20">
        <f t="shared" si="45"/>
        <v>0</v>
      </c>
      <c r="K121" s="9">
        <f t="shared" si="27"/>
        <v>1123730</v>
      </c>
    </row>
    <row r="122" spans="1:11" ht="15">
      <c r="A122" s="32">
        <v>425111</v>
      </c>
      <c r="B122" s="33" t="s">
        <v>100</v>
      </c>
      <c r="C122" s="20">
        <f>+'2019'!C122*1.03</f>
        <v>0</v>
      </c>
      <c r="D122" s="20"/>
      <c r="E122" s="20"/>
      <c r="F122" s="20"/>
      <c r="G122" s="20"/>
      <c r="H122" s="20"/>
      <c r="I122" s="20"/>
      <c r="J122" s="20"/>
      <c r="K122" s="9">
        <f t="shared" si="27"/>
        <v>0</v>
      </c>
    </row>
    <row r="123" spans="1:11" ht="15">
      <c r="A123" s="32">
        <v>425112</v>
      </c>
      <c r="B123" s="33" t="s">
        <v>101</v>
      </c>
      <c r="C123" s="20">
        <f>+'2019'!C123*1.03</f>
        <v>87550</v>
      </c>
      <c r="D123" s="20">
        <f>+'2019'!D123*1.03</f>
        <v>267800</v>
      </c>
      <c r="E123" s="20"/>
      <c r="F123" s="20"/>
      <c r="G123" s="20"/>
      <c r="H123" s="20"/>
      <c r="I123" s="20"/>
      <c r="J123" s="20"/>
      <c r="K123" s="9">
        <f t="shared" si="27"/>
        <v>355350</v>
      </c>
    </row>
    <row r="124" spans="1:11" ht="15">
      <c r="A124" s="32">
        <v>425113</v>
      </c>
      <c r="B124" s="33" t="s">
        <v>102</v>
      </c>
      <c r="C124" s="20">
        <f>+'2019'!C124*1.03</f>
        <v>36050</v>
      </c>
      <c r="D124" s="20">
        <f>+'2019'!D124*1.03</f>
        <v>309000</v>
      </c>
      <c r="E124" s="20"/>
      <c r="F124" s="20"/>
      <c r="G124" s="20"/>
      <c r="H124" s="20"/>
      <c r="I124" s="20"/>
      <c r="J124" s="20"/>
      <c r="K124" s="9">
        <f t="shared" si="27"/>
        <v>345050</v>
      </c>
    </row>
    <row r="125" spans="1:11" ht="15">
      <c r="A125" s="32">
        <v>425114</v>
      </c>
      <c r="B125" s="33" t="s">
        <v>103</v>
      </c>
      <c r="C125" s="20">
        <f>+'2019'!C125*1.03</f>
        <v>0</v>
      </c>
      <c r="D125" s="20">
        <f>+'2019'!D125*1.03</f>
        <v>30900</v>
      </c>
      <c r="E125" s="20"/>
      <c r="F125" s="20"/>
      <c r="G125" s="20"/>
      <c r="H125" s="20"/>
      <c r="I125" s="20"/>
      <c r="J125" s="20"/>
      <c r="K125" s="9">
        <f t="shared" si="27"/>
        <v>30900</v>
      </c>
    </row>
    <row r="126" spans="1:11" ht="15">
      <c r="A126" s="32">
        <v>425115</v>
      </c>
      <c r="B126" s="33" t="s">
        <v>104</v>
      </c>
      <c r="C126" s="20">
        <f>+'2019'!C126*1.03</f>
        <v>30900</v>
      </c>
      <c r="D126" s="20">
        <f>+'2019'!D126*1.03</f>
        <v>30900</v>
      </c>
      <c r="E126" s="20"/>
      <c r="F126" s="20"/>
      <c r="G126" s="20"/>
      <c r="H126" s="20"/>
      <c r="I126" s="20"/>
      <c r="J126" s="20"/>
      <c r="K126" s="9">
        <f t="shared" si="27"/>
        <v>61800</v>
      </c>
    </row>
    <row r="127" spans="1:11" ht="15">
      <c r="A127" s="32">
        <v>425116</v>
      </c>
      <c r="B127" s="33" t="s">
        <v>105</v>
      </c>
      <c r="C127" s="20">
        <f>+'2019'!C127*1.03</f>
        <v>60770</v>
      </c>
      <c r="D127" s="20">
        <f>+'2019'!D127*1.03</f>
        <v>30900</v>
      </c>
      <c r="E127" s="20"/>
      <c r="F127" s="20"/>
      <c r="G127" s="20"/>
      <c r="H127" s="20"/>
      <c r="I127" s="20"/>
      <c r="J127" s="20"/>
      <c r="K127" s="9">
        <f t="shared" si="27"/>
        <v>91670</v>
      </c>
    </row>
    <row r="128" spans="1:11" ht="15">
      <c r="A128" s="32">
        <v>425117</v>
      </c>
      <c r="B128" s="33" t="s">
        <v>106</v>
      </c>
      <c r="C128" s="20">
        <f>+'2019'!C128*1.03</f>
        <v>51500</v>
      </c>
      <c r="D128" s="20">
        <f>+'2019'!D128*1.03</f>
        <v>103000</v>
      </c>
      <c r="E128" s="20"/>
      <c r="F128" s="20"/>
      <c r="G128" s="20"/>
      <c r="H128" s="20"/>
      <c r="I128" s="20"/>
      <c r="J128" s="20"/>
      <c r="K128" s="9">
        <f t="shared" si="27"/>
        <v>154500</v>
      </c>
    </row>
    <row r="129" spans="1:11" ht="15">
      <c r="A129" s="32">
        <v>425119</v>
      </c>
      <c r="B129" s="33" t="s">
        <v>229</v>
      </c>
      <c r="C129" s="20">
        <f>+'2019'!C129*1.03</f>
        <v>10300</v>
      </c>
      <c r="D129" s="20">
        <f>+'2019'!D129*1.03</f>
        <v>74160</v>
      </c>
      <c r="E129" s="20"/>
      <c r="F129" s="20"/>
      <c r="G129" s="20"/>
      <c r="H129" s="20"/>
      <c r="I129" s="20"/>
      <c r="J129" s="20"/>
      <c r="K129" s="9">
        <f t="shared" si="27"/>
        <v>84460</v>
      </c>
    </row>
    <row r="130" spans="1:11" ht="15">
      <c r="A130" s="32">
        <v>425191</v>
      </c>
      <c r="B130" s="33" t="s">
        <v>107</v>
      </c>
      <c r="C130" s="20">
        <f>+'2019'!C130*1.03</f>
        <v>0</v>
      </c>
      <c r="D130" s="20"/>
      <c r="E130" s="20"/>
      <c r="F130" s="20"/>
      <c r="G130" s="20"/>
      <c r="H130" s="20"/>
      <c r="I130" s="20"/>
      <c r="J130" s="20"/>
      <c r="K130" s="9">
        <f t="shared" si="27"/>
        <v>0</v>
      </c>
    </row>
    <row r="131" spans="1:11" ht="15">
      <c r="A131" s="30">
        <v>425200</v>
      </c>
      <c r="B131" s="31" t="s">
        <v>108</v>
      </c>
      <c r="C131" s="20">
        <f>+C132+C133+C134+C135+C136+C137+C138+C139+C141+C140</f>
        <v>156560</v>
      </c>
      <c r="D131" s="20">
        <f aca="true" t="shared" si="46" ref="D131:J131">+D132+D133+D134+D135+D136+D137+D138+D139+D141+D140</f>
        <v>0</v>
      </c>
      <c r="E131" s="20">
        <f t="shared" si="46"/>
        <v>0</v>
      </c>
      <c r="F131" s="20">
        <f t="shared" si="46"/>
        <v>0</v>
      </c>
      <c r="G131" s="20">
        <f t="shared" si="46"/>
        <v>0</v>
      </c>
      <c r="H131" s="20">
        <f t="shared" si="46"/>
        <v>0</v>
      </c>
      <c r="I131" s="20">
        <f t="shared" si="46"/>
        <v>0</v>
      </c>
      <c r="J131" s="20">
        <f t="shared" si="46"/>
        <v>0</v>
      </c>
      <c r="K131" s="9">
        <f t="shared" si="27"/>
        <v>156560</v>
      </c>
    </row>
    <row r="132" spans="1:11" ht="15">
      <c r="A132" s="32">
        <v>425211</v>
      </c>
      <c r="B132" s="31" t="s">
        <v>109</v>
      </c>
      <c r="C132" s="20">
        <f>+'2019'!C132*1.03</f>
        <v>0</v>
      </c>
      <c r="D132" s="20"/>
      <c r="E132" s="20"/>
      <c r="F132" s="20"/>
      <c r="G132" s="20"/>
      <c r="H132" s="20"/>
      <c r="I132" s="20"/>
      <c r="J132" s="20"/>
      <c r="K132" s="9">
        <f t="shared" si="27"/>
        <v>0</v>
      </c>
    </row>
    <row r="133" spans="1:11" ht="15">
      <c r="A133" s="32">
        <v>425212</v>
      </c>
      <c r="B133" s="31" t="s">
        <v>110</v>
      </c>
      <c r="C133" s="20">
        <f>+'2019'!C133*1.03</f>
        <v>0</v>
      </c>
      <c r="D133" s="20"/>
      <c r="E133" s="20"/>
      <c r="F133" s="20"/>
      <c r="G133" s="20"/>
      <c r="H133" s="20"/>
      <c r="I133" s="20"/>
      <c r="J133" s="20"/>
      <c r="K133" s="9">
        <f t="shared" si="27"/>
        <v>0</v>
      </c>
    </row>
    <row r="134" spans="1:11" ht="15">
      <c r="A134" s="32">
        <v>425221</v>
      </c>
      <c r="B134" s="31" t="s">
        <v>111</v>
      </c>
      <c r="C134" s="20">
        <f>+'2019'!C134*1.03</f>
        <v>0</v>
      </c>
      <c r="D134" s="20"/>
      <c r="E134" s="20"/>
      <c r="F134" s="20"/>
      <c r="G134" s="20"/>
      <c r="H134" s="20"/>
      <c r="I134" s="20"/>
      <c r="J134" s="20"/>
      <c r="K134" s="9">
        <f t="shared" si="27"/>
        <v>0</v>
      </c>
    </row>
    <row r="135" spans="1:11" ht="15">
      <c r="A135" s="32">
        <v>425222</v>
      </c>
      <c r="B135" s="31" t="s">
        <v>112</v>
      </c>
      <c r="C135" s="20">
        <f>+'2019'!C135*1.03</f>
        <v>0</v>
      </c>
      <c r="D135" s="20"/>
      <c r="E135" s="20"/>
      <c r="F135" s="20"/>
      <c r="G135" s="20"/>
      <c r="H135" s="20"/>
      <c r="I135" s="20"/>
      <c r="J135" s="20"/>
      <c r="K135" s="9">
        <f t="shared" si="27"/>
        <v>0</v>
      </c>
    </row>
    <row r="136" spans="1:11" ht="15">
      <c r="A136" s="32">
        <v>425225</v>
      </c>
      <c r="B136" s="31" t="s">
        <v>113</v>
      </c>
      <c r="C136" s="20">
        <f>+'2019'!C136*1.03</f>
        <v>0</v>
      </c>
      <c r="D136" s="20"/>
      <c r="E136" s="20"/>
      <c r="F136" s="20"/>
      <c r="G136" s="20"/>
      <c r="H136" s="20"/>
      <c r="I136" s="20"/>
      <c r="J136" s="20"/>
      <c r="K136" s="9">
        <f t="shared" si="27"/>
        <v>0</v>
      </c>
    </row>
    <row r="137" spans="1:11" ht="15">
      <c r="A137" s="32">
        <v>425226</v>
      </c>
      <c r="B137" s="31" t="s">
        <v>114</v>
      </c>
      <c r="C137" s="20">
        <f>+'2019'!C137*1.03</f>
        <v>26780</v>
      </c>
      <c r="D137" s="20"/>
      <c r="E137" s="20"/>
      <c r="F137" s="20"/>
      <c r="G137" s="20"/>
      <c r="H137" s="20"/>
      <c r="I137" s="20"/>
      <c r="J137" s="20"/>
      <c r="K137" s="9">
        <f t="shared" si="27"/>
        <v>26780</v>
      </c>
    </row>
    <row r="138" spans="1:11" ht="15">
      <c r="A138" s="32">
        <v>425229</v>
      </c>
      <c r="B138" s="31" t="s">
        <v>115</v>
      </c>
      <c r="C138" s="20">
        <f>+'2019'!C138*1.03</f>
        <v>0</v>
      </c>
      <c r="D138" s="20"/>
      <c r="E138" s="20"/>
      <c r="F138" s="20"/>
      <c r="G138" s="20"/>
      <c r="H138" s="20"/>
      <c r="I138" s="20"/>
      <c r="J138" s="20"/>
      <c r="K138" s="9">
        <f t="shared" si="27"/>
        <v>0</v>
      </c>
    </row>
    <row r="139" spans="1:11" ht="15">
      <c r="A139" s="32">
        <v>425261</v>
      </c>
      <c r="B139" s="31" t="s">
        <v>116</v>
      </c>
      <c r="C139" s="20">
        <f>+'2019'!C139*1.03</f>
        <v>115360</v>
      </c>
      <c r="D139" s="20"/>
      <c r="E139" s="20"/>
      <c r="F139" s="20"/>
      <c r="G139" s="20"/>
      <c r="H139" s="20"/>
      <c r="I139" s="20"/>
      <c r="J139" s="20"/>
      <c r="K139" s="9">
        <f aca="true" t="shared" si="47" ref="K139:K202">SUM(C139:J139)</f>
        <v>115360</v>
      </c>
    </row>
    <row r="140" spans="1:11" ht="15">
      <c r="A140" s="32">
        <v>425281</v>
      </c>
      <c r="B140" s="31" t="s">
        <v>226</v>
      </c>
      <c r="C140" s="20">
        <f>+'2019'!C140*1.03</f>
        <v>14420</v>
      </c>
      <c r="D140" s="20"/>
      <c r="E140" s="20"/>
      <c r="F140" s="20"/>
      <c r="G140" s="20"/>
      <c r="H140" s="20"/>
      <c r="I140" s="20"/>
      <c r="J140" s="20"/>
      <c r="K140" s="9">
        <f>SUM(C140:J140)</f>
        <v>14420</v>
      </c>
    </row>
    <row r="141" spans="1:11" ht="15">
      <c r="A141" s="32">
        <v>425291</v>
      </c>
      <c r="B141" s="31" t="s">
        <v>117</v>
      </c>
      <c r="C141" s="20">
        <f>+'2019'!C141*1.03</f>
        <v>0</v>
      </c>
      <c r="D141" s="20"/>
      <c r="E141" s="20"/>
      <c r="F141" s="20"/>
      <c r="G141" s="20"/>
      <c r="H141" s="20"/>
      <c r="I141" s="20"/>
      <c r="J141" s="20"/>
      <c r="K141" s="9">
        <f t="shared" si="47"/>
        <v>0</v>
      </c>
    </row>
    <row r="142" spans="1:11" s="19" customFormat="1" ht="15">
      <c r="A142" s="28">
        <v>426000</v>
      </c>
      <c r="B142" s="17" t="s">
        <v>118</v>
      </c>
      <c r="C142" s="18">
        <f aca="true" t="shared" si="48" ref="C142:J142">+C143+C147+C150+C154+C157+C159+C162+C163+C169</f>
        <v>924528</v>
      </c>
      <c r="D142" s="18">
        <f>+D143+D147+D150+D154+D157+D159+D162+D163+D169</f>
        <v>4892500</v>
      </c>
      <c r="E142" s="18">
        <f>+E143+E147+E150+E154+E157+E159+E162+E163+E169</f>
        <v>0</v>
      </c>
      <c r="F142" s="18">
        <f>+F143+F147+F150+F154+F157+F159+F162+F163+F169</f>
        <v>0</v>
      </c>
      <c r="G142" s="18">
        <f>+G143+G147+G150+G154+G157+G159+G162+G163+G169</f>
        <v>0</v>
      </c>
      <c r="H142" s="18">
        <f t="shared" si="48"/>
        <v>92700</v>
      </c>
      <c r="I142" s="18">
        <f t="shared" si="48"/>
        <v>0</v>
      </c>
      <c r="J142" s="18">
        <f t="shared" si="48"/>
        <v>0</v>
      </c>
      <c r="K142" s="9">
        <f t="shared" si="47"/>
        <v>5909728</v>
      </c>
    </row>
    <row r="143" spans="1:11" ht="15">
      <c r="A143" s="30">
        <v>426100</v>
      </c>
      <c r="B143" s="31" t="s">
        <v>119</v>
      </c>
      <c r="C143" s="20">
        <f>+C144+C146+C145</f>
        <v>82400</v>
      </c>
      <c r="D143" s="20">
        <f aca="true" t="shared" si="49" ref="D143:J143">+D144+D146</f>
        <v>0</v>
      </c>
      <c r="E143" s="20">
        <f t="shared" si="49"/>
        <v>0</v>
      </c>
      <c r="F143" s="20">
        <f t="shared" si="49"/>
        <v>0</v>
      </c>
      <c r="G143" s="20">
        <f t="shared" si="49"/>
        <v>0</v>
      </c>
      <c r="H143" s="20">
        <f t="shared" si="49"/>
        <v>0</v>
      </c>
      <c r="I143" s="20">
        <f t="shared" si="49"/>
        <v>0</v>
      </c>
      <c r="J143" s="20">
        <f t="shared" si="49"/>
        <v>0</v>
      </c>
      <c r="K143" s="9">
        <f t="shared" si="47"/>
        <v>82400</v>
      </c>
    </row>
    <row r="144" spans="1:11" ht="15">
      <c r="A144" s="32">
        <v>426111</v>
      </c>
      <c r="B144" s="31" t="s">
        <v>120</v>
      </c>
      <c r="C144" s="20">
        <f>+'2019'!C144*1.03</f>
        <v>41200</v>
      </c>
      <c r="D144" s="20"/>
      <c r="E144" s="20"/>
      <c r="F144" s="20"/>
      <c r="G144" s="20"/>
      <c r="H144" s="20"/>
      <c r="I144" s="20"/>
      <c r="J144" s="20"/>
      <c r="K144" s="9">
        <f t="shared" si="47"/>
        <v>41200</v>
      </c>
    </row>
    <row r="145" spans="1:11" ht="15">
      <c r="A145" s="32">
        <v>426121</v>
      </c>
      <c r="B145" s="31" t="s">
        <v>227</v>
      </c>
      <c r="C145" s="20">
        <f>+'2019'!C145*1.03</f>
        <v>25750</v>
      </c>
      <c r="D145" s="20"/>
      <c r="E145" s="20"/>
      <c r="F145" s="20"/>
      <c r="G145" s="20"/>
      <c r="H145" s="20"/>
      <c r="I145" s="20"/>
      <c r="J145" s="20"/>
      <c r="K145" s="9">
        <f>SUM(C145:J145)</f>
        <v>25750</v>
      </c>
    </row>
    <row r="146" spans="1:11" ht="15">
      <c r="A146" s="32">
        <v>426131</v>
      </c>
      <c r="B146" s="31" t="s">
        <v>121</v>
      </c>
      <c r="C146" s="20">
        <f>+'2019'!C146*1.03</f>
        <v>15450</v>
      </c>
      <c r="D146" s="20"/>
      <c r="E146" s="20"/>
      <c r="F146" s="20"/>
      <c r="G146" s="20"/>
      <c r="H146" s="20"/>
      <c r="I146" s="20"/>
      <c r="J146" s="20"/>
      <c r="K146" s="9">
        <f t="shared" si="47"/>
        <v>15450</v>
      </c>
    </row>
    <row r="147" spans="1:11" ht="15">
      <c r="A147" s="30">
        <v>426200</v>
      </c>
      <c r="B147" s="31" t="s">
        <v>122</v>
      </c>
      <c r="C147" s="20">
        <f aca="true" t="shared" si="50" ref="C147:J147">+C148+C149</f>
        <v>0</v>
      </c>
      <c r="D147" s="20">
        <f>+D148+D149</f>
        <v>0</v>
      </c>
      <c r="E147" s="20">
        <f>+E148+E149</f>
        <v>0</v>
      </c>
      <c r="F147" s="20">
        <f>+F148+F149</f>
        <v>0</v>
      </c>
      <c r="G147" s="20">
        <f>+G148+G149</f>
        <v>0</v>
      </c>
      <c r="H147" s="20">
        <f t="shared" si="50"/>
        <v>0</v>
      </c>
      <c r="I147" s="20">
        <f t="shared" si="50"/>
        <v>0</v>
      </c>
      <c r="J147" s="20">
        <f t="shared" si="50"/>
        <v>0</v>
      </c>
      <c r="K147" s="9">
        <f t="shared" si="47"/>
        <v>0</v>
      </c>
    </row>
    <row r="148" spans="1:11" ht="15">
      <c r="A148" s="32">
        <v>426211</v>
      </c>
      <c r="B148" s="31" t="s">
        <v>123</v>
      </c>
      <c r="C148" s="20"/>
      <c r="D148" s="20"/>
      <c r="E148" s="20"/>
      <c r="F148" s="20"/>
      <c r="G148" s="20"/>
      <c r="H148" s="20"/>
      <c r="I148" s="20"/>
      <c r="J148" s="20"/>
      <c r="K148" s="9">
        <f t="shared" si="47"/>
        <v>0</v>
      </c>
    </row>
    <row r="149" spans="1:11" ht="15">
      <c r="A149" s="32">
        <v>426291</v>
      </c>
      <c r="B149" s="31" t="s">
        <v>124</v>
      </c>
      <c r="C149" s="20"/>
      <c r="D149" s="20"/>
      <c r="E149" s="20"/>
      <c r="F149" s="20"/>
      <c r="G149" s="20"/>
      <c r="H149" s="20"/>
      <c r="I149" s="20"/>
      <c r="J149" s="20"/>
      <c r="K149" s="9">
        <f t="shared" si="47"/>
        <v>0</v>
      </c>
    </row>
    <row r="150" spans="1:11" ht="15">
      <c r="A150" s="30">
        <v>426300</v>
      </c>
      <c r="B150" s="31" t="s">
        <v>125</v>
      </c>
      <c r="C150" s="20">
        <f aca="true" t="shared" si="51" ref="C150:J150">+C151+C152+C153</f>
        <v>75190</v>
      </c>
      <c r="D150" s="20">
        <f>+D151+D152+D153</f>
        <v>0</v>
      </c>
      <c r="E150" s="20">
        <f>+E151+E152+E153</f>
        <v>0</v>
      </c>
      <c r="F150" s="20">
        <f>+F151+F152+F153</f>
        <v>0</v>
      </c>
      <c r="G150" s="20">
        <f>+G151+G152+G153</f>
        <v>0</v>
      </c>
      <c r="H150" s="20">
        <f t="shared" si="51"/>
        <v>0</v>
      </c>
      <c r="I150" s="20">
        <f t="shared" si="51"/>
        <v>0</v>
      </c>
      <c r="J150" s="20">
        <f t="shared" si="51"/>
        <v>0</v>
      </c>
      <c r="K150" s="9">
        <f t="shared" si="47"/>
        <v>75190</v>
      </c>
    </row>
    <row r="151" spans="1:11" ht="15">
      <c r="A151" s="32">
        <v>426311</v>
      </c>
      <c r="B151" s="31" t="s">
        <v>126</v>
      </c>
      <c r="C151" s="20">
        <f>+'2019'!C151*1.03</f>
        <v>61800</v>
      </c>
      <c r="D151" s="20"/>
      <c r="E151" s="20"/>
      <c r="F151" s="20"/>
      <c r="G151" s="20"/>
      <c r="H151" s="20"/>
      <c r="I151" s="20"/>
      <c r="J151" s="20"/>
      <c r="K151" s="9">
        <f t="shared" si="47"/>
        <v>61800</v>
      </c>
    </row>
    <row r="152" spans="1:11" ht="15">
      <c r="A152" s="32">
        <v>426312</v>
      </c>
      <c r="B152" s="31" t="s">
        <v>127</v>
      </c>
      <c r="C152" s="20">
        <f>+'2019'!C152*1.03</f>
        <v>13390</v>
      </c>
      <c r="D152" s="20"/>
      <c r="E152" s="20"/>
      <c r="F152" s="20"/>
      <c r="G152" s="20"/>
      <c r="H152" s="20"/>
      <c r="I152" s="20"/>
      <c r="J152" s="20"/>
      <c r="K152" s="9">
        <f t="shared" si="47"/>
        <v>13390</v>
      </c>
    </row>
    <row r="153" spans="1:11" ht="15">
      <c r="A153" s="32">
        <v>426321</v>
      </c>
      <c r="B153" s="31" t="s">
        <v>128</v>
      </c>
      <c r="C153" s="20">
        <f>+'2019'!C153*1.03</f>
        <v>0</v>
      </c>
      <c r="D153" s="20"/>
      <c r="E153" s="20"/>
      <c r="F153" s="20"/>
      <c r="G153" s="20"/>
      <c r="H153" s="20"/>
      <c r="I153" s="20"/>
      <c r="J153" s="20"/>
      <c r="K153" s="9">
        <f t="shared" si="47"/>
        <v>0</v>
      </c>
    </row>
    <row r="154" spans="1:11" ht="15">
      <c r="A154" s="30">
        <v>426400</v>
      </c>
      <c r="B154" s="31" t="s">
        <v>129</v>
      </c>
      <c r="C154" s="20">
        <f aca="true" t="shared" si="52" ref="C154:J154">+C155+C156</f>
        <v>0</v>
      </c>
      <c r="D154" s="20">
        <f>+D155+D156</f>
        <v>0</v>
      </c>
      <c r="E154" s="20">
        <f>+E155+E156</f>
        <v>0</v>
      </c>
      <c r="F154" s="20">
        <f>+F155+F156</f>
        <v>0</v>
      </c>
      <c r="G154" s="20">
        <f>+G155+G156</f>
        <v>0</v>
      </c>
      <c r="H154" s="20">
        <f t="shared" si="52"/>
        <v>0</v>
      </c>
      <c r="I154" s="20">
        <f t="shared" si="52"/>
        <v>0</v>
      </c>
      <c r="J154" s="20">
        <f t="shared" si="52"/>
        <v>0</v>
      </c>
      <c r="K154" s="9">
        <f t="shared" si="47"/>
        <v>0</v>
      </c>
    </row>
    <row r="155" spans="1:11" ht="15">
      <c r="A155" s="32">
        <v>426411</v>
      </c>
      <c r="B155" s="31" t="s">
        <v>130</v>
      </c>
      <c r="C155" s="20"/>
      <c r="D155" s="20"/>
      <c r="E155" s="20"/>
      <c r="F155" s="20"/>
      <c r="G155" s="20"/>
      <c r="H155" s="20"/>
      <c r="I155" s="20"/>
      <c r="J155" s="20"/>
      <c r="K155" s="9">
        <f t="shared" si="47"/>
        <v>0</v>
      </c>
    </row>
    <row r="156" spans="1:11" ht="15">
      <c r="A156" s="32">
        <v>426412</v>
      </c>
      <c r="B156" s="31" t="s">
        <v>131</v>
      </c>
      <c r="C156" s="20"/>
      <c r="D156" s="20"/>
      <c r="E156" s="20"/>
      <c r="F156" s="20"/>
      <c r="G156" s="20"/>
      <c r="H156" s="20"/>
      <c r="I156" s="20"/>
      <c r="J156" s="20"/>
      <c r="K156" s="9">
        <f t="shared" si="47"/>
        <v>0</v>
      </c>
    </row>
    <row r="157" spans="1:11" ht="15">
      <c r="A157" s="30">
        <v>426500</v>
      </c>
      <c r="B157" s="31" t="s">
        <v>132</v>
      </c>
      <c r="C157" s="20">
        <f aca="true" t="shared" si="53" ref="C157:J157">+C158</f>
        <v>0</v>
      </c>
      <c r="D157" s="20">
        <f>+D158</f>
        <v>0</v>
      </c>
      <c r="E157" s="20">
        <f>+E158</f>
        <v>0</v>
      </c>
      <c r="F157" s="20">
        <f>+F158</f>
        <v>0</v>
      </c>
      <c r="G157" s="20">
        <f>+G158</f>
        <v>0</v>
      </c>
      <c r="H157" s="20">
        <f t="shared" si="53"/>
        <v>0</v>
      </c>
      <c r="I157" s="20">
        <f t="shared" si="53"/>
        <v>0</v>
      </c>
      <c r="J157" s="20">
        <f t="shared" si="53"/>
        <v>0</v>
      </c>
      <c r="K157" s="9">
        <f t="shared" si="47"/>
        <v>0</v>
      </c>
    </row>
    <row r="158" spans="1:11" ht="15">
      <c r="A158" s="32">
        <v>426591</v>
      </c>
      <c r="B158" s="31" t="s">
        <v>133</v>
      </c>
      <c r="C158" s="20"/>
      <c r="D158" s="20"/>
      <c r="E158" s="20"/>
      <c r="F158" s="20"/>
      <c r="G158" s="20"/>
      <c r="H158" s="20"/>
      <c r="I158" s="20"/>
      <c r="J158" s="20"/>
      <c r="K158" s="9">
        <f t="shared" si="47"/>
        <v>0</v>
      </c>
    </row>
    <row r="159" spans="1:11" ht="15">
      <c r="A159" s="30">
        <v>426600</v>
      </c>
      <c r="B159" s="31" t="s">
        <v>134</v>
      </c>
      <c r="C159" s="20">
        <f aca="true" t="shared" si="54" ref="C159:J159">+C160+C161</f>
        <v>478538</v>
      </c>
      <c r="D159" s="20">
        <f>+D160+D161</f>
        <v>103000</v>
      </c>
      <c r="E159" s="20">
        <f>+E160+E161</f>
        <v>0</v>
      </c>
      <c r="F159" s="20">
        <f>+F160+F161</f>
        <v>0</v>
      </c>
      <c r="G159" s="20">
        <f>+G160+G161</f>
        <v>0</v>
      </c>
      <c r="H159" s="20">
        <f t="shared" si="54"/>
        <v>51500</v>
      </c>
      <c r="I159" s="20">
        <f t="shared" si="54"/>
        <v>0</v>
      </c>
      <c r="J159" s="20">
        <f t="shared" si="54"/>
        <v>0</v>
      </c>
      <c r="K159" s="9">
        <f t="shared" si="47"/>
        <v>633038</v>
      </c>
    </row>
    <row r="160" spans="1:11" ht="15">
      <c r="A160" s="32">
        <v>426611</v>
      </c>
      <c r="B160" s="31" t="s">
        <v>135</v>
      </c>
      <c r="C160" s="20">
        <f>+'2019'!C160*1.03</f>
        <v>478538</v>
      </c>
      <c r="D160" s="20">
        <f>+'2019'!D160*1.03</f>
        <v>103000</v>
      </c>
      <c r="E160" s="20"/>
      <c r="F160" s="20"/>
      <c r="G160" s="20"/>
      <c r="H160" s="20">
        <f>+'2019'!H160*1.03</f>
        <v>51500</v>
      </c>
      <c r="I160" s="20"/>
      <c r="J160" s="20"/>
      <c r="K160" s="9">
        <f t="shared" si="47"/>
        <v>633038</v>
      </c>
    </row>
    <row r="161" spans="1:11" ht="15">
      <c r="A161" s="32">
        <v>426621</v>
      </c>
      <c r="B161" s="31" t="s">
        <v>136</v>
      </c>
      <c r="C161" s="20"/>
      <c r="D161" s="20"/>
      <c r="E161" s="20"/>
      <c r="F161" s="20"/>
      <c r="G161" s="20"/>
      <c r="H161" s="20"/>
      <c r="I161" s="20"/>
      <c r="J161" s="20"/>
      <c r="K161" s="9">
        <f t="shared" si="47"/>
        <v>0</v>
      </c>
    </row>
    <row r="162" spans="1:11" ht="15">
      <c r="A162" s="30">
        <v>426700</v>
      </c>
      <c r="B162" s="31" t="s">
        <v>137</v>
      </c>
      <c r="C162" s="20"/>
      <c r="D162" s="20"/>
      <c r="E162" s="20"/>
      <c r="F162" s="20"/>
      <c r="G162" s="20"/>
      <c r="H162" s="20"/>
      <c r="I162" s="20"/>
      <c r="J162" s="20"/>
      <c r="K162" s="9">
        <f t="shared" si="47"/>
        <v>0</v>
      </c>
    </row>
    <row r="163" spans="1:11" ht="15">
      <c r="A163" s="30">
        <v>426800</v>
      </c>
      <c r="B163" s="31" t="s">
        <v>138</v>
      </c>
      <c r="C163" s="20">
        <f>+C164+C165+C166+C168+C167</f>
        <v>236900</v>
      </c>
      <c r="D163" s="20">
        <f aca="true" t="shared" si="55" ref="D163:J163">+D164+D165+D166+D168+D167</f>
        <v>4789500</v>
      </c>
      <c r="E163" s="20">
        <f t="shared" si="55"/>
        <v>0</v>
      </c>
      <c r="F163" s="20">
        <f t="shared" si="55"/>
        <v>0</v>
      </c>
      <c r="G163" s="20">
        <f t="shared" si="55"/>
        <v>0</v>
      </c>
      <c r="H163" s="20">
        <f t="shared" si="55"/>
        <v>30900</v>
      </c>
      <c r="I163" s="20">
        <f t="shared" si="55"/>
        <v>0</v>
      </c>
      <c r="J163" s="20">
        <f t="shared" si="55"/>
        <v>0</v>
      </c>
      <c r="K163" s="9">
        <f t="shared" si="47"/>
        <v>5057300</v>
      </c>
    </row>
    <row r="164" spans="1:11" ht="15">
      <c r="A164" s="32">
        <v>426811</v>
      </c>
      <c r="B164" s="31" t="s">
        <v>139</v>
      </c>
      <c r="C164" s="20">
        <f>+'2019'!C164*1.03</f>
        <v>103000</v>
      </c>
      <c r="D164" s="20"/>
      <c r="E164" s="20"/>
      <c r="F164" s="20"/>
      <c r="G164" s="20"/>
      <c r="H164" s="20"/>
      <c r="I164" s="20"/>
      <c r="J164" s="20"/>
      <c r="K164" s="9">
        <f t="shared" si="47"/>
        <v>103000</v>
      </c>
    </row>
    <row r="165" spans="1:11" ht="15">
      <c r="A165" s="32">
        <v>426812</v>
      </c>
      <c r="B165" s="31" t="s">
        <v>140</v>
      </c>
      <c r="C165" s="20">
        <f>+'2019'!C165*1.03</f>
        <v>30900</v>
      </c>
      <c r="D165" s="20"/>
      <c r="E165" s="20"/>
      <c r="F165" s="20"/>
      <c r="G165" s="20"/>
      <c r="H165" s="20"/>
      <c r="I165" s="20"/>
      <c r="J165" s="20"/>
      <c r="K165" s="9">
        <f t="shared" si="47"/>
        <v>30900</v>
      </c>
    </row>
    <row r="166" spans="1:11" ht="15">
      <c r="A166" s="32">
        <v>426819</v>
      </c>
      <c r="B166" s="31" t="s">
        <v>141</v>
      </c>
      <c r="C166" s="20">
        <f>+'2019'!C166*1.03</f>
        <v>103000</v>
      </c>
      <c r="D166" s="20"/>
      <c r="E166" s="20"/>
      <c r="F166" s="20"/>
      <c r="G166" s="20"/>
      <c r="H166" s="20"/>
      <c r="I166" s="20"/>
      <c r="J166" s="20"/>
      <c r="K166" s="9">
        <f t="shared" si="47"/>
        <v>103000</v>
      </c>
    </row>
    <row r="167" spans="1:11" ht="15">
      <c r="A167" s="32">
        <v>426821</v>
      </c>
      <c r="B167" s="31" t="s">
        <v>223</v>
      </c>
      <c r="C167" s="20">
        <f>+'2019'!C167*1.03</f>
        <v>0</v>
      </c>
      <c r="D167" s="20">
        <f>+'2019'!D167*1.03</f>
        <v>4789500</v>
      </c>
      <c r="E167" s="20"/>
      <c r="F167" s="20"/>
      <c r="G167" s="20"/>
      <c r="H167" s="20">
        <f>+'2019'!H167*1.03</f>
        <v>30900</v>
      </c>
      <c r="I167" s="20"/>
      <c r="J167" s="20"/>
      <c r="K167" s="9">
        <f>SUM(C167:J167)</f>
        <v>4820400</v>
      </c>
    </row>
    <row r="168" spans="1:11" ht="15">
      <c r="A168" s="32">
        <v>426822</v>
      </c>
      <c r="B168" s="31" t="s">
        <v>230</v>
      </c>
      <c r="C168" s="20">
        <f>+'2019'!C168*1.03</f>
        <v>0</v>
      </c>
      <c r="D168" s="20"/>
      <c r="E168" s="20"/>
      <c r="F168" s="20"/>
      <c r="G168" s="20"/>
      <c r="H168" s="20">
        <f>+'2019'!H168*1.03</f>
        <v>0</v>
      </c>
      <c r="I168" s="20"/>
      <c r="J168" s="20"/>
      <c r="K168" s="9">
        <f>SUM(C168:J168)</f>
        <v>0</v>
      </c>
    </row>
    <row r="169" spans="1:11" ht="15">
      <c r="A169" s="30">
        <v>426900</v>
      </c>
      <c r="B169" s="31" t="s">
        <v>142</v>
      </c>
      <c r="C169" s="20">
        <f aca="true" t="shared" si="56" ref="C169:J169">+C170+C171+C172</f>
        <v>51500</v>
      </c>
      <c r="D169" s="20">
        <f>+D170+D171+D172</f>
        <v>0</v>
      </c>
      <c r="E169" s="20">
        <f>+E170+E171+E172</f>
        <v>0</v>
      </c>
      <c r="F169" s="20">
        <f>+F170+F171+F172</f>
        <v>0</v>
      </c>
      <c r="G169" s="20">
        <f>+G170+G171+G172</f>
        <v>0</v>
      </c>
      <c r="H169" s="20">
        <f t="shared" si="56"/>
        <v>10300</v>
      </c>
      <c r="I169" s="20">
        <f t="shared" si="56"/>
        <v>0</v>
      </c>
      <c r="J169" s="20">
        <f t="shared" si="56"/>
        <v>0</v>
      </c>
      <c r="K169" s="9">
        <f t="shared" si="47"/>
        <v>61800</v>
      </c>
    </row>
    <row r="170" spans="1:11" ht="15">
      <c r="A170" s="32">
        <v>426912</v>
      </c>
      <c r="B170" s="31" t="s">
        <v>143</v>
      </c>
      <c r="C170" s="20">
        <f>+'2019'!C170*1.03</f>
        <v>0</v>
      </c>
      <c r="D170" s="20"/>
      <c r="E170" s="20"/>
      <c r="F170" s="20"/>
      <c r="G170" s="20"/>
      <c r="H170" s="20"/>
      <c r="I170" s="20"/>
      <c r="J170" s="20"/>
      <c r="K170" s="9">
        <f t="shared" si="47"/>
        <v>0</v>
      </c>
    </row>
    <row r="171" spans="1:11" ht="15">
      <c r="A171" s="32">
        <v>426913</v>
      </c>
      <c r="B171" s="31" t="s">
        <v>144</v>
      </c>
      <c r="C171" s="20">
        <f>+'2019'!C171*1.03</f>
        <v>20600</v>
      </c>
      <c r="D171" s="20"/>
      <c r="E171" s="20"/>
      <c r="F171" s="20"/>
      <c r="G171" s="20"/>
      <c r="H171" s="20"/>
      <c r="I171" s="20"/>
      <c r="J171" s="20"/>
      <c r="K171" s="9">
        <f t="shared" si="47"/>
        <v>20600</v>
      </c>
    </row>
    <row r="172" spans="1:11" ht="15">
      <c r="A172" s="32">
        <v>426919</v>
      </c>
      <c r="B172" s="31" t="s">
        <v>145</v>
      </c>
      <c r="C172" s="20">
        <f>+'2019'!C172*1.03</f>
        <v>30900</v>
      </c>
      <c r="D172" s="20"/>
      <c r="E172" s="20"/>
      <c r="F172" s="20"/>
      <c r="G172" s="20"/>
      <c r="H172" s="20">
        <f>+'2019'!H172*1.03</f>
        <v>10300</v>
      </c>
      <c r="I172" s="20"/>
      <c r="J172" s="20"/>
      <c r="K172" s="9">
        <f t="shared" si="47"/>
        <v>41200</v>
      </c>
    </row>
    <row r="173" spans="1:11" s="19" customFormat="1" ht="15">
      <c r="A173" s="28">
        <v>431000</v>
      </c>
      <c r="B173" s="29" t="s">
        <v>146</v>
      </c>
      <c r="C173" s="18">
        <f aca="true" t="shared" si="57" ref="C173:J173">+C174+C175+C176</f>
        <v>0</v>
      </c>
      <c r="D173" s="18">
        <f>+D174+D175+D176</f>
        <v>0</v>
      </c>
      <c r="E173" s="18">
        <f>+E174+E175+E176</f>
        <v>0</v>
      </c>
      <c r="F173" s="18">
        <f>+F174+F175+F176</f>
        <v>0</v>
      </c>
      <c r="G173" s="18">
        <f>+G174+G175+G176</f>
        <v>0</v>
      </c>
      <c r="H173" s="18">
        <f t="shared" si="57"/>
        <v>0</v>
      </c>
      <c r="I173" s="18">
        <f t="shared" si="57"/>
        <v>0</v>
      </c>
      <c r="J173" s="18">
        <f t="shared" si="57"/>
        <v>0</v>
      </c>
      <c r="K173" s="9">
        <f t="shared" si="47"/>
        <v>0</v>
      </c>
    </row>
    <row r="174" spans="1:11" ht="15">
      <c r="A174" s="30">
        <v>431100</v>
      </c>
      <c r="B174" s="31" t="s">
        <v>147</v>
      </c>
      <c r="C174" s="20"/>
      <c r="D174" s="20"/>
      <c r="E174" s="20"/>
      <c r="F174" s="20"/>
      <c r="G174" s="20"/>
      <c r="H174" s="20"/>
      <c r="I174" s="20"/>
      <c r="J174" s="20"/>
      <c r="K174" s="9">
        <f t="shared" si="47"/>
        <v>0</v>
      </c>
    </row>
    <row r="175" spans="1:11" ht="15">
      <c r="A175" s="30">
        <v>431200</v>
      </c>
      <c r="B175" s="31" t="s">
        <v>148</v>
      </c>
      <c r="C175" s="20"/>
      <c r="D175" s="20"/>
      <c r="E175" s="20"/>
      <c r="F175" s="20"/>
      <c r="G175" s="20"/>
      <c r="H175" s="20"/>
      <c r="I175" s="20"/>
      <c r="J175" s="20"/>
      <c r="K175" s="9">
        <f t="shared" si="47"/>
        <v>0</v>
      </c>
    </row>
    <row r="176" spans="1:11" ht="15">
      <c r="A176" s="30">
        <v>431300</v>
      </c>
      <c r="B176" s="31" t="s">
        <v>149</v>
      </c>
      <c r="C176" s="20"/>
      <c r="D176" s="20"/>
      <c r="E176" s="20"/>
      <c r="F176" s="20"/>
      <c r="G176" s="20"/>
      <c r="H176" s="20"/>
      <c r="I176" s="20"/>
      <c r="J176" s="20"/>
      <c r="K176" s="9">
        <f t="shared" si="47"/>
        <v>0</v>
      </c>
    </row>
    <row r="177" spans="1:11" s="19" customFormat="1" ht="15">
      <c r="A177" s="28">
        <v>433000</v>
      </c>
      <c r="B177" s="29" t="s">
        <v>150</v>
      </c>
      <c r="C177" s="34"/>
      <c r="D177" s="34"/>
      <c r="E177" s="34"/>
      <c r="F177" s="34"/>
      <c r="G177" s="34"/>
      <c r="H177" s="34"/>
      <c r="I177" s="34"/>
      <c r="J177" s="34"/>
      <c r="K177" s="9">
        <f t="shared" si="47"/>
        <v>0</v>
      </c>
    </row>
    <row r="178" spans="1:11" s="19" customFormat="1" ht="15">
      <c r="A178" s="28">
        <v>434000</v>
      </c>
      <c r="B178" s="29" t="s">
        <v>213</v>
      </c>
      <c r="C178" s="34"/>
      <c r="D178" s="34"/>
      <c r="E178" s="34"/>
      <c r="F178" s="34"/>
      <c r="G178" s="34"/>
      <c r="H178" s="34"/>
      <c r="I178" s="34"/>
      <c r="J178" s="34"/>
      <c r="K178" s="9">
        <f t="shared" si="47"/>
        <v>0</v>
      </c>
    </row>
    <row r="179" spans="1:11" s="19" customFormat="1" ht="15">
      <c r="A179" s="28">
        <v>441000</v>
      </c>
      <c r="B179" s="35" t="s">
        <v>151</v>
      </c>
      <c r="C179" s="18">
        <f aca="true" t="shared" si="58" ref="C179:J179">+C180+C181+C183+C184+C185+C186+C187+C188</f>
        <v>0</v>
      </c>
      <c r="D179" s="18">
        <f>+D180+D181+D183+D184+D185+D186+D187+D188</f>
        <v>0</v>
      </c>
      <c r="E179" s="18">
        <f>+E180+E181+E183+E184+E185+E186+E187+E188</f>
        <v>0</v>
      </c>
      <c r="F179" s="18">
        <f>+F180+F181+F183+F184+F185+F186+F187+F188</f>
        <v>0</v>
      </c>
      <c r="G179" s="18">
        <f>+G180+G181+G183+G184+G185+G186+G187+G188</f>
        <v>0</v>
      </c>
      <c r="H179" s="18">
        <f t="shared" si="58"/>
        <v>0</v>
      </c>
      <c r="I179" s="18">
        <f t="shared" si="58"/>
        <v>0</v>
      </c>
      <c r="J179" s="18">
        <f t="shared" si="58"/>
        <v>0</v>
      </c>
      <c r="K179" s="9">
        <f t="shared" si="47"/>
        <v>0</v>
      </c>
    </row>
    <row r="180" spans="1:11" ht="15">
      <c r="A180" s="30">
        <v>441100</v>
      </c>
      <c r="B180" s="12" t="s">
        <v>152</v>
      </c>
      <c r="C180" s="20"/>
      <c r="D180" s="20"/>
      <c r="E180" s="20"/>
      <c r="F180" s="20"/>
      <c r="G180" s="20"/>
      <c r="H180" s="20"/>
      <c r="I180" s="20"/>
      <c r="J180" s="20"/>
      <c r="K180" s="9">
        <f t="shared" si="47"/>
        <v>0</v>
      </c>
    </row>
    <row r="181" spans="1:11" ht="15">
      <c r="A181" s="30">
        <v>441200</v>
      </c>
      <c r="B181" s="12" t="s">
        <v>153</v>
      </c>
      <c r="C181" s="20">
        <f aca="true" t="shared" si="59" ref="C181:J181">+C182</f>
        <v>0</v>
      </c>
      <c r="D181" s="20">
        <f>+D182</f>
        <v>0</v>
      </c>
      <c r="E181" s="20">
        <f>+E182</f>
        <v>0</v>
      </c>
      <c r="F181" s="20">
        <f>+F182</f>
        <v>0</v>
      </c>
      <c r="G181" s="20">
        <f>+G182</f>
        <v>0</v>
      </c>
      <c r="H181" s="20">
        <f t="shared" si="59"/>
        <v>0</v>
      </c>
      <c r="I181" s="20">
        <f t="shared" si="59"/>
        <v>0</v>
      </c>
      <c r="J181" s="20">
        <f t="shared" si="59"/>
        <v>0</v>
      </c>
      <c r="K181" s="9">
        <f t="shared" si="47"/>
        <v>0</v>
      </c>
    </row>
    <row r="182" spans="1:11" ht="15">
      <c r="A182" s="32">
        <v>441241</v>
      </c>
      <c r="B182" s="12" t="s">
        <v>154</v>
      </c>
      <c r="C182" s="20"/>
      <c r="D182" s="20"/>
      <c r="E182" s="20"/>
      <c r="F182" s="20"/>
      <c r="G182" s="20"/>
      <c r="H182" s="20"/>
      <c r="I182" s="20"/>
      <c r="J182" s="20"/>
      <c r="K182" s="9">
        <f t="shared" si="47"/>
        <v>0</v>
      </c>
    </row>
    <row r="183" spans="1:11" ht="15">
      <c r="A183" s="30">
        <v>441300</v>
      </c>
      <c r="B183" s="12" t="s">
        <v>155</v>
      </c>
      <c r="C183" s="20"/>
      <c r="D183" s="20"/>
      <c r="E183" s="20"/>
      <c r="F183" s="20"/>
      <c r="G183" s="20"/>
      <c r="H183" s="20"/>
      <c r="I183" s="20"/>
      <c r="J183" s="20"/>
      <c r="K183" s="9">
        <f t="shared" si="47"/>
        <v>0</v>
      </c>
    </row>
    <row r="184" spans="1:11" ht="15">
      <c r="A184" s="30">
        <v>441400</v>
      </c>
      <c r="B184" s="12" t="s">
        <v>156</v>
      </c>
      <c r="C184" s="20"/>
      <c r="D184" s="20"/>
      <c r="E184" s="20"/>
      <c r="F184" s="20"/>
      <c r="G184" s="20"/>
      <c r="H184" s="20"/>
      <c r="I184" s="20"/>
      <c r="J184" s="20"/>
      <c r="K184" s="9">
        <f t="shared" si="47"/>
        <v>0</v>
      </c>
    </row>
    <row r="185" spans="1:11" ht="15">
      <c r="A185" s="30">
        <v>441500</v>
      </c>
      <c r="B185" s="12" t="s">
        <v>157</v>
      </c>
      <c r="C185" s="20"/>
      <c r="D185" s="20"/>
      <c r="E185" s="20"/>
      <c r="F185" s="20"/>
      <c r="G185" s="20"/>
      <c r="H185" s="20"/>
      <c r="I185" s="20"/>
      <c r="J185" s="20"/>
      <c r="K185" s="9">
        <f t="shared" si="47"/>
        <v>0</v>
      </c>
    </row>
    <row r="186" spans="1:11" ht="15">
      <c r="A186" s="30">
        <v>441600</v>
      </c>
      <c r="B186" s="12" t="s">
        <v>158</v>
      </c>
      <c r="C186" s="20"/>
      <c r="D186" s="20"/>
      <c r="E186" s="20"/>
      <c r="F186" s="20"/>
      <c r="G186" s="20"/>
      <c r="H186" s="20"/>
      <c r="I186" s="20"/>
      <c r="J186" s="20"/>
      <c r="K186" s="9">
        <f t="shared" si="47"/>
        <v>0</v>
      </c>
    </row>
    <row r="187" spans="1:11" ht="15">
      <c r="A187" s="30">
        <v>441700</v>
      </c>
      <c r="B187" s="12" t="s">
        <v>159</v>
      </c>
      <c r="C187" s="20"/>
      <c r="D187" s="20"/>
      <c r="E187" s="20"/>
      <c r="F187" s="20"/>
      <c r="G187" s="20"/>
      <c r="H187" s="20"/>
      <c r="I187" s="20"/>
      <c r="J187" s="20"/>
      <c r="K187" s="9">
        <f t="shared" si="47"/>
        <v>0</v>
      </c>
    </row>
    <row r="188" spans="1:11" ht="15">
      <c r="A188" s="30">
        <v>441800</v>
      </c>
      <c r="B188" s="12" t="s">
        <v>160</v>
      </c>
      <c r="C188" s="20"/>
      <c r="D188" s="20"/>
      <c r="E188" s="20"/>
      <c r="F188" s="20"/>
      <c r="G188" s="20"/>
      <c r="H188" s="20"/>
      <c r="I188" s="20"/>
      <c r="J188" s="20"/>
      <c r="K188" s="9">
        <f t="shared" si="47"/>
        <v>0</v>
      </c>
    </row>
    <row r="189" spans="1:11" s="19" customFormat="1" ht="15">
      <c r="A189" s="28">
        <v>443000</v>
      </c>
      <c r="B189" s="25" t="s">
        <v>161</v>
      </c>
      <c r="C189" s="34"/>
      <c r="D189" s="34"/>
      <c r="E189" s="34"/>
      <c r="F189" s="34"/>
      <c r="G189" s="34"/>
      <c r="H189" s="34"/>
      <c r="I189" s="34"/>
      <c r="J189" s="34"/>
      <c r="K189" s="9">
        <f t="shared" si="47"/>
        <v>0</v>
      </c>
    </row>
    <row r="190" spans="1:11" s="19" customFormat="1" ht="15">
      <c r="A190" s="28">
        <v>444000</v>
      </c>
      <c r="B190" s="17" t="s">
        <v>162</v>
      </c>
      <c r="C190" s="34"/>
      <c r="D190" s="34"/>
      <c r="E190" s="34"/>
      <c r="F190" s="34"/>
      <c r="G190" s="34"/>
      <c r="H190" s="34"/>
      <c r="I190" s="34"/>
      <c r="J190" s="34"/>
      <c r="K190" s="9">
        <f t="shared" si="47"/>
        <v>0</v>
      </c>
    </row>
    <row r="191" spans="1:11" s="19" customFormat="1" ht="15">
      <c r="A191" s="28">
        <v>463000</v>
      </c>
      <c r="B191" s="17" t="s">
        <v>214</v>
      </c>
      <c r="C191" s="34"/>
      <c r="D191" s="34"/>
      <c r="E191" s="34"/>
      <c r="F191" s="34"/>
      <c r="G191" s="34"/>
      <c r="H191" s="34"/>
      <c r="I191" s="34"/>
      <c r="J191" s="34"/>
      <c r="K191" s="9">
        <f t="shared" si="47"/>
        <v>0</v>
      </c>
    </row>
    <row r="192" spans="1:11" s="19" customFormat="1" ht="15">
      <c r="A192" s="28">
        <v>472000</v>
      </c>
      <c r="B192" s="17" t="s">
        <v>220</v>
      </c>
      <c r="C192" s="34">
        <f>+C193+C194</f>
        <v>0</v>
      </c>
      <c r="D192" s="34">
        <f aca="true" t="shared" si="60" ref="D192:J192">+D193+D194</f>
        <v>772500</v>
      </c>
      <c r="E192" s="34">
        <f t="shared" si="60"/>
        <v>0</v>
      </c>
      <c r="F192" s="34">
        <f t="shared" si="60"/>
        <v>0</v>
      </c>
      <c r="G192" s="34">
        <f t="shared" si="60"/>
        <v>0</v>
      </c>
      <c r="H192" s="34">
        <f t="shared" si="60"/>
        <v>0</v>
      </c>
      <c r="I192" s="34">
        <f t="shared" si="60"/>
        <v>0</v>
      </c>
      <c r="J192" s="34">
        <f t="shared" si="60"/>
        <v>0</v>
      </c>
      <c r="K192" s="9">
        <f t="shared" si="47"/>
        <v>772500</v>
      </c>
    </row>
    <row r="193" spans="1:11" s="19" customFormat="1" ht="15">
      <c r="A193" s="98">
        <v>472717</v>
      </c>
      <c r="B193" s="99" t="s">
        <v>221</v>
      </c>
      <c r="C193" s="100"/>
      <c r="D193" s="20">
        <f>+'2019'!D193*1.03</f>
        <v>597400</v>
      </c>
      <c r="E193" s="100"/>
      <c r="F193" s="100"/>
      <c r="G193" s="100"/>
      <c r="H193" s="100"/>
      <c r="I193" s="100"/>
      <c r="J193" s="100"/>
      <c r="K193" s="9">
        <f t="shared" si="47"/>
        <v>597400</v>
      </c>
    </row>
    <row r="194" spans="1:11" s="19" customFormat="1" ht="15">
      <c r="A194" s="98">
        <v>472719</v>
      </c>
      <c r="B194" s="99" t="s">
        <v>222</v>
      </c>
      <c r="C194" s="100"/>
      <c r="D194" s="20">
        <f>+'2019'!D194*1.03</f>
        <v>175100</v>
      </c>
      <c r="E194" s="100"/>
      <c r="F194" s="100"/>
      <c r="G194" s="100"/>
      <c r="H194" s="100"/>
      <c r="I194" s="100"/>
      <c r="J194" s="100"/>
      <c r="K194" s="9">
        <f t="shared" si="47"/>
        <v>175100</v>
      </c>
    </row>
    <row r="195" spans="1:11" s="19" customFormat="1" ht="15">
      <c r="A195" s="28">
        <v>481000</v>
      </c>
      <c r="B195" s="17" t="s">
        <v>163</v>
      </c>
      <c r="C195" s="18">
        <f aca="true" t="shared" si="61" ref="C195:J195">+C196+C197</f>
        <v>0</v>
      </c>
      <c r="D195" s="18">
        <f>+D196+D197</f>
        <v>0</v>
      </c>
      <c r="E195" s="18">
        <f>+E196+E197</f>
        <v>0</v>
      </c>
      <c r="F195" s="18">
        <f>+F196+F197</f>
        <v>0</v>
      </c>
      <c r="G195" s="18">
        <f>+G196+G197</f>
        <v>0</v>
      </c>
      <c r="H195" s="18">
        <f t="shared" si="61"/>
        <v>0</v>
      </c>
      <c r="I195" s="18">
        <f t="shared" si="61"/>
        <v>0</v>
      </c>
      <c r="J195" s="18">
        <f t="shared" si="61"/>
        <v>0</v>
      </c>
      <c r="K195" s="9">
        <f t="shared" si="47"/>
        <v>0</v>
      </c>
    </row>
    <row r="196" spans="1:11" ht="15">
      <c r="A196" s="30">
        <v>481100</v>
      </c>
      <c r="B196" s="12" t="s">
        <v>164</v>
      </c>
      <c r="C196" s="20"/>
      <c r="D196" s="20"/>
      <c r="E196" s="20"/>
      <c r="F196" s="20"/>
      <c r="G196" s="20"/>
      <c r="H196" s="20"/>
      <c r="I196" s="20"/>
      <c r="J196" s="20"/>
      <c r="K196" s="9">
        <f t="shared" si="47"/>
        <v>0</v>
      </c>
    </row>
    <row r="197" spans="1:11" ht="15">
      <c r="A197" s="30">
        <v>481900</v>
      </c>
      <c r="B197" s="12" t="s">
        <v>165</v>
      </c>
      <c r="C197" s="20">
        <f aca="true" t="shared" si="62" ref="C197:J197">+C198+C199+C200</f>
        <v>0</v>
      </c>
      <c r="D197" s="20">
        <f>+D198+D199+D200</f>
        <v>0</v>
      </c>
      <c r="E197" s="20">
        <f>+E198+E199+E200</f>
        <v>0</v>
      </c>
      <c r="F197" s="20">
        <f>+F198+F199+F200</f>
        <v>0</v>
      </c>
      <c r="G197" s="20">
        <f>+G198+G199+G200</f>
        <v>0</v>
      </c>
      <c r="H197" s="20">
        <f t="shared" si="62"/>
        <v>0</v>
      </c>
      <c r="I197" s="20">
        <f t="shared" si="62"/>
        <v>0</v>
      </c>
      <c r="J197" s="20">
        <f t="shared" si="62"/>
        <v>0</v>
      </c>
      <c r="K197" s="9">
        <f t="shared" si="47"/>
        <v>0</v>
      </c>
    </row>
    <row r="198" spans="1:11" ht="15">
      <c r="A198" s="32">
        <v>481911</v>
      </c>
      <c r="B198" s="12" t="s">
        <v>166</v>
      </c>
      <c r="C198" s="20"/>
      <c r="D198" s="20"/>
      <c r="E198" s="20"/>
      <c r="F198" s="20"/>
      <c r="G198" s="20"/>
      <c r="H198" s="20"/>
      <c r="I198" s="20"/>
      <c r="J198" s="20"/>
      <c r="K198" s="9">
        <f t="shared" si="47"/>
        <v>0</v>
      </c>
    </row>
    <row r="199" spans="1:11" ht="15">
      <c r="A199" s="32">
        <v>481941</v>
      </c>
      <c r="B199" s="12" t="s">
        <v>167</v>
      </c>
      <c r="C199" s="20"/>
      <c r="D199" s="20"/>
      <c r="E199" s="20"/>
      <c r="F199" s="20"/>
      <c r="G199" s="20"/>
      <c r="H199" s="20"/>
      <c r="I199" s="20"/>
      <c r="J199" s="20"/>
      <c r="K199" s="9">
        <f t="shared" si="47"/>
        <v>0</v>
      </c>
    </row>
    <row r="200" spans="1:11" ht="15">
      <c r="A200" s="32">
        <v>481991</v>
      </c>
      <c r="B200" s="12" t="s">
        <v>168</v>
      </c>
      <c r="C200" s="20"/>
      <c r="D200" s="20"/>
      <c r="E200" s="20"/>
      <c r="F200" s="20"/>
      <c r="G200" s="20"/>
      <c r="H200" s="20"/>
      <c r="I200" s="20"/>
      <c r="J200" s="20"/>
      <c r="K200" s="9">
        <f t="shared" si="47"/>
        <v>0</v>
      </c>
    </row>
    <row r="201" spans="1:11" s="19" customFormat="1" ht="15">
      <c r="A201" s="28">
        <v>482000</v>
      </c>
      <c r="B201" s="36" t="s">
        <v>169</v>
      </c>
      <c r="C201" s="18">
        <f aca="true" t="shared" si="63" ref="C201:J201">+C202+C203+C204</f>
        <v>9270</v>
      </c>
      <c r="D201" s="18">
        <f>+D202+D203+D204</f>
        <v>0</v>
      </c>
      <c r="E201" s="18">
        <f>+E202+E203+E204</f>
        <v>0</v>
      </c>
      <c r="F201" s="18">
        <f>+F202+F203+F204</f>
        <v>0</v>
      </c>
      <c r="G201" s="18">
        <f>+G202+G203+G204</f>
        <v>0</v>
      </c>
      <c r="H201" s="18">
        <f t="shared" si="63"/>
        <v>0</v>
      </c>
      <c r="I201" s="18">
        <f t="shared" si="63"/>
        <v>0</v>
      </c>
      <c r="J201" s="18">
        <f t="shared" si="63"/>
        <v>0</v>
      </c>
      <c r="K201" s="9">
        <f t="shared" si="47"/>
        <v>9270</v>
      </c>
    </row>
    <row r="202" spans="1:11" ht="15">
      <c r="A202" s="30">
        <v>482200</v>
      </c>
      <c r="B202" s="12" t="s">
        <v>170</v>
      </c>
      <c r="C202" s="20">
        <f>+'2019'!C202*1.03</f>
        <v>9270</v>
      </c>
      <c r="D202" s="20"/>
      <c r="E202" s="20"/>
      <c r="F202" s="20"/>
      <c r="G202" s="20"/>
      <c r="H202" s="20"/>
      <c r="I202" s="20"/>
      <c r="J202" s="20"/>
      <c r="K202" s="9">
        <f t="shared" si="47"/>
        <v>9270</v>
      </c>
    </row>
    <row r="203" spans="1:11" ht="15">
      <c r="A203" s="30">
        <v>482300</v>
      </c>
      <c r="B203" s="12" t="s">
        <v>171</v>
      </c>
      <c r="C203" s="20"/>
      <c r="D203" s="20"/>
      <c r="E203" s="20"/>
      <c r="F203" s="20"/>
      <c r="G203" s="20"/>
      <c r="H203" s="20"/>
      <c r="I203" s="20"/>
      <c r="J203" s="20"/>
      <c r="K203" s="9">
        <f aca="true" t="shared" si="64" ref="K203:K208">SUM(C203:J203)</f>
        <v>0</v>
      </c>
    </row>
    <row r="204" spans="1:11" ht="15">
      <c r="A204" s="30">
        <v>482400</v>
      </c>
      <c r="B204" s="12" t="s">
        <v>172</v>
      </c>
      <c r="C204" s="20"/>
      <c r="D204" s="20"/>
      <c r="E204" s="20"/>
      <c r="F204" s="20"/>
      <c r="G204" s="20"/>
      <c r="H204" s="20"/>
      <c r="I204" s="20"/>
      <c r="J204" s="20"/>
      <c r="K204" s="9">
        <f t="shared" si="64"/>
        <v>0</v>
      </c>
    </row>
    <row r="205" spans="1:11" s="19" customFormat="1" ht="15">
      <c r="A205" s="28">
        <v>483000</v>
      </c>
      <c r="B205" s="25" t="s">
        <v>173</v>
      </c>
      <c r="C205" s="34"/>
      <c r="D205" s="34"/>
      <c r="E205" s="34"/>
      <c r="F205" s="34"/>
      <c r="G205" s="34"/>
      <c r="H205" s="34"/>
      <c r="I205" s="34"/>
      <c r="J205" s="34"/>
      <c r="K205" s="9">
        <f t="shared" si="64"/>
        <v>0</v>
      </c>
    </row>
    <row r="206" spans="1:11" s="19" customFormat="1" ht="15">
      <c r="A206" s="28">
        <v>484000</v>
      </c>
      <c r="B206" s="25" t="s">
        <v>174</v>
      </c>
      <c r="C206" s="34"/>
      <c r="D206" s="34"/>
      <c r="E206" s="34"/>
      <c r="F206" s="34"/>
      <c r="G206" s="34"/>
      <c r="H206" s="34"/>
      <c r="I206" s="34"/>
      <c r="J206" s="34"/>
      <c r="K206" s="9">
        <f t="shared" si="64"/>
        <v>0</v>
      </c>
    </row>
    <row r="207" spans="1:11" s="19" customFormat="1" ht="15">
      <c r="A207" s="28">
        <v>485000</v>
      </c>
      <c r="B207" s="25" t="s">
        <v>175</v>
      </c>
      <c r="C207" s="34"/>
      <c r="D207" s="34"/>
      <c r="E207" s="34"/>
      <c r="F207" s="34"/>
      <c r="G207" s="34"/>
      <c r="H207" s="34"/>
      <c r="I207" s="34"/>
      <c r="J207" s="34"/>
      <c r="K207" s="9">
        <f t="shared" si="64"/>
        <v>0</v>
      </c>
    </row>
    <row r="208" spans="1:11" s="19" customFormat="1" ht="15.75" thickBot="1">
      <c r="A208" s="37">
        <v>490000</v>
      </c>
      <c r="B208" s="38" t="s">
        <v>176</v>
      </c>
      <c r="C208" s="39"/>
      <c r="D208" s="39"/>
      <c r="E208" s="39"/>
      <c r="F208" s="39"/>
      <c r="G208" s="39"/>
      <c r="H208" s="39"/>
      <c r="I208" s="39"/>
      <c r="J208" s="39"/>
      <c r="K208" s="76">
        <f t="shared" si="64"/>
        <v>0</v>
      </c>
    </row>
    <row r="209" spans="1:11" s="43" customFormat="1" ht="16.5" thickBot="1">
      <c r="A209" s="40"/>
      <c r="B209" s="41" t="s">
        <v>177</v>
      </c>
      <c r="C209" s="42">
        <f>+C208+C207+C206+C205+C201+C195+C191+C190+C189+C192+C179+C178+C177+C173+C142+C120+C105+C81+C67+C42+C38+C35+C25+C21+C14+C11</f>
        <v>10092679.54</v>
      </c>
      <c r="D209" s="42">
        <f>+D208+D207+D206+D205+D201+D195+D191+D190+D189+D192+D179+D178+D177+D173+D142+D120+D105+D81+D67+D42+D38+D35+D25+D21+D14+D11</f>
        <v>8711740</v>
      </c>
      <c r="E209" s="42">
        <f aca="true" t="shared" si="65" ref="E209:K209">+E208+E207+E206+E205+E201+E195+E191+E190+E189+E192+E179+E178+E177+E173+E142+E120+E105+E81+E67+E42+E38+E35+E25+E21+E14+E11</f>
        <v>0</v>
      </c>
      <c r="F209" s="42">
        <f t="shared" si="65"/>
        <v>70040000</v>
      </c>
      <c r="G209" s="42">
        <f t="shared" si="65"/>
        <v>0</v>
      </c>
      <c r="H209" s="42">
        <f t="shared" si="65"/>
        <v>202910</v>
      </c>
      <c r="I209" s="42">
        <f t="shared" si="65"/>
        <v>0</v>
      </c>
      <c r="J209" s="42">
        <f t="shared" si="65"/>
        <v>0</v>
      </c>
      <c r="K209" s="42">
        <f t="shared" si="65"/>
        <v>89047329.53999999</v>
      </c>
    </row>
    <row r="210" spans="1:11" s="43" customFormat="1" ht="16.5" thickBot="1">
      <c r="A210" s="85"/>
      <c r="B210" s="86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s="92" customFormat="1" ht="24.75" customHeight="1" thickTop="1">
      <c r="A211" s="108" t="s">
        <v>217</v>
      </c>
      <c r="B211" s="108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1:11" s="90" customFormat="1" ht="24.75" customHeight="1">
      <c r="A212" s="116" t="s">
        <v>218</v>
      </c>
      <c r="B212" s="117"/>
      <c r="C212" s="122"/>
      <c r="D212" s="122"/>
      <c r="E212" s="122"/>
      <c r="F212" s="122"/>
      <c r="G212" s="122"/>
      <c r="H212" s="122"/>
      <c r="I212" s="122"/>
      <c r="J212" s="122"/>
      <c r="K212" s="117"/>
    </row>
    <row r="213" spans="1:11" s="90" customFormat="1" ht="24.75" customHeight="1">
      <c r="A213" s="116" t="s">
        <v>219</v>
      </c>
      <c r="B213" s="117"/>
      <c r="C213" s="122"/>
      <c r="D213" s="122"/>
      <c r="E213" s="122"/>
      <c r="F213" s="122"/>
      <c r="G213" s="122"/>
      <c r="H213" s="122"/>
      <c r="I213" s="122"/>
      <c r="J213" s="122"/>
      <c r="K213" s="117"/>
    </row>
    <row r="214" spans="1:11" s="19" customFormat="1" ht="15">
      <c r="A214" s="44">
        <v>511000</v>
      </c>
      <c r="B214" s="8" t="s">
        <v>147</v>
      </c>
      <c r="C214" s="9">
        <f aca="true" t="shared" si="66" ref="C214:J214">C215+C216+C218+C221</f>
        <v>515000</v>
      </c>
      <c r="D214" s="9">
        <f>D215+D216+D218+D221</f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 t="shared" si="66"/>
        <v>0</v>
      </c>
      <c r="I214" s="9">
        <f t="shared" si="66"/>
        <v>0</v>
      </c>
      <c r="J214" s="9">
        <f t="shared" si="66"/>
        <v>0</v>
      </c>
      <c r="K214" s="76">
        <f aca="true" t="shared" si="67" ref="K214:K244">SUM(C214:J214)</f>
        <v>515000</v>
      </c>
    </row>
    <row r="215" spans="1:11" ht="15">
      <c r="A215" s="45">
        <v>511100</v>
      </c>
      <c r="B215" s="46" t="s">
        <v>178</v>
      </c>
      <c r="C215" s="47"/>
      <c r="D215" s="47"/>
      <c r="E215" s="47"/>
      <c r="F215" s="47"/>
      <c r="G215" s="47"/>
      <c r="H215" s="47"/>
      <c r="I215" s="47"/>
      <c r="J215" s="47"/>
      <c r="K215" s="76">
        <f t="shared" si="67"/>
        <v>0</v>
      </c>
    </row>
    <row r="216" spans="1:11" ht="15">
      <c r="A216" s="45">
        <v>511200</v>
      </c>
      <c r="B216" s="46" t="s">
        <v>179</v>
      </c>
      <c r="C216" s="47">
        <f aca="true" t="shared" si="68" ref="C216:J216">+C217</f>
        <v>0</v>
      </c>
      <c r="D216" s="47">
        <f>+D217</f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 t="shared" si="68"/>
        <v>0</v>
      </c>
      <c r="I216" s="47">
        <f t="shared" si="68"/>
        <v>0</v>
      </c>
      <c r="J216" s="47">
        <f t="shared" si="68"/>
        <v>0</v>
      </c>
      <c r="K216" s="76">
        <f t="shared" si="67"/>
        <v>0</v>
      </c>
    </row>
    <row r="217" spans="1:11" ht="15">
      <c r="A217" s="48">
        <v>511226</v>
      </c>
      <c r="B217" s="46" t="s">
        <v>180</v>
      </c>
      <c r="C217" s="47"/>
      <c r="D217" s="47"/>
      <c r="E217" s="47"/>
      <c r="F217" s="47"/>
      <c r="G217" s="47"/>
      <c r="H217" s="47"/>
      <c r="I217" s="47"/>
      <c r="J217" s="47"/>
      <c r="K217" s="76">
        <f t="shared" si="67"/>
        <v>0</v>
      </c>
    </row>
    <row r="218" spans="1:11" ht="15">
      <c r="A218" s="45">
        <v>511300</v>
      </c>
      <c r="B218" s="46" t="s">
        <v>181</v>
      </c>
      <c r="C218" s="47">
        <f aca="true" t="shared" si="69" ref="C218:J218">+C219+C220</f>
        <v>0</v>
      </c>
      <c r="D218" s="47">
        <f>+D219+D220</f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 t="shared" si="69"/>
        <v>0</v>
      </c>
      <c r="I218" s="47">
        <f t="shared" si="69"/>
        <v>0</v>
      </c>
      <c r="J218" s="47">
        <f t="shared" si="69"/>
        <v>0</v>
      </c>
      <c r="K218" s="76">
        <f t="shared" si="67"/>
        <v>0</v>
      </c>
    </row>
    <row r="219" spans="1:11" ht="15">
      <c r="A219" s="48">
        <v>511323</v>
      </c>
      <c r="B219" s="46" t="s">
        <v>182</v>
      </c>
      <c r="C219" s="47"/>
      <c r="D219" s="47"/>
      <c r="E219" s="47"/>
      <c r="F219" s="47"/>
      <c r="G219" s="47"/>
      <c r="H219" s="47"/>
      <c r="I219" s="47"/>
      <c r="J219" s="47"/>
      <c r="K219" s="76">
        <f t="shared" si="67"/>
        <v>0</v>
      </c>
    </row>
    <row r="220" spans="1:11" ht="15">
      <c r="A220" s="48">
        <v>511394</v>
      </c>
      <c r="B220" s="46" t="s">
        <v>183</v>
      </c>
      <c r="C220" s="47"/>
      <c r="D220" s="47"/>
      <c r="E220" s="47"/>
      <c r="F220" s="47"/>
      <c r="G220" s="47"/>
      <c r="H220" s="47"/>
      <c r="I220" s="47"/>
      <c r="J220" s="47"/>
      <c r="K220" s="76">
        <f t="shared" si="67"/>
        <v>0</v>
      </c>
    </row>
    <row r="221" spans="1:11" ht="15">
      <c r="A221" s="45">
        <v>511400</v>
      </c>
      <c r="B221" s="46" t="s">
        <v>184</v>
      </c>
      <c r="C221" s="47">
        <f>+C223+C224+C222</f>
        <v>515000</v>
      </c>
      <c r="D221" s="47">
        <f aca="true" t="shared" si="70" ref="D221:J221">+D223+D224+D222</f>
        <v>0</v>
      </c>
      <c r="E221" s="47">
        <f t="shared" si="70"/>
        <v>0</v>
      </c>
      <c r="F221" s="47">
        <f t="shared" si="70"/>
        <v>0</v>
      </c>
      <c r="G221" s="47">
        <f t="shared" si="70"/>
        <v>0</v>
      </c>
      <c r="H221" s="47">
        <f t="shared" si="70"/>
        <v>0</v>
      </c>
      <c r="I221" s="47">
        <f t="shared" si="70"/>
        <v>0</v>
      </c>
      <c r="J221" s="47">
        <f t="shared" si="70"/>
        <v>0</v>
      </c>
      <c r="K221" s="76">
        <f t="shared" si="67"/>
        <v>515000</v>
      </c>
    </row>
    <row r="222" spans="1:11" ht="15">
      <c r="A222" s="45">
        <v>511411</v>
      </c>
      <c r="B222" s="46" t="s">
        <v>231</v>
      </c>
      <c r="C222" s="20">
        <f>+'2019'!C222*1.03</f>
        <v>0</v>
      </c>
      <c r="D222" s="47"/>
      <c r="E222" s="47"/>
      <c r="F222" s="47"/>
      <c r="G222" s="47"/>
      <c r="H222" s="47"/>
      <c r="I222" s="47"/>
      <c r="J222" s="47"/>
      <c r="K222" s="76">
        <f t="shared" si="67"/>
        <v>0</v>
      </c>
    </row>
    <row r="223" spans="1:11" ht="15">
      <c r="A223" s="48">
        <v>511421</v>
      </c>
      <c r="B223" s="46" t="s">
        <v>185</v>
      </c>
      <c r="C223" s="20">
        <f>+'2019'!C223*1.03</f>
        <v>0</v>
      </c>
      <c r="D223" s="47"/>
      <c r="E223" s="47"/>
      <c r="F223" s="47"/>
      <c r="G223" s="47"/>
      <c r="H223" s="47"/>
      <c r="I223" s="47"/>
      <c r="J223" s="47"/>
      <c r="K223" s="76">
        <f t="shared" si="67"/>
        <v>0</v>
      </c>
    </row>
    <row r="224" spans="1:11" ht="15">
      <c r="A224" s="48">
        <v>511451</v>
      </c>
      <c r="B224" s="46" t="s">
        <v>186</v>
      </c>
      <c r="C224" s="20">
        <f>+'2019'!C224*1.03</f>
        <v>515000</v>
      </c>
      <c r="D224" s="47"/>
      <c r="E224" s="47"/>
      <c r="F224" s="47"/>
      <c r="G224" s="47"/>
      <c r="H224" s="47"/>
      <c r="I224" s="47"/>
      <c r="J224" s="47"/>
      <c r="K224" s="76">
        <f t="shared" si="67"/>
        <v>515000</v>
      </c>
    </row>
    <row r="225" spans="1:11" s="19" customFormat="1" ht="15">
      <c r="A225" s="28">
        <v>512000</v>
      </c>
      <c r="B225" s="17" t="s">
        <v>148</v>
      </c>
      <c r="C225" s="18">
        <f aca="true" t="shared" si="71" ref="C225:J225">C226+C227+C232+C233+C234+C235</f>
        <v>51500</v>
      </c>
      <c r="D225" s="18">
        <f>D226+D227+D232+D233+D234+D235</f>
        <v>0</v>
      </c>
      <c r="E225" s="18">
        <f>E226+E227+E232+E233+E234+E235</f>
        <v>0</v>
      </c>
      <c r="F225" s="18">
        <f>F226+F227+F232+F233+F234+F235</f>
        <v>0</v>
      </c>
      <c r="G225" s="18">
        <f>G226+G227+G232+G233+G234+G235</f>
        <v>0</v>
      </c>
      <c r="H225" s="18">
        <f t="shared" si="71"/>
        <v>103000</v>
      </c>
      <c r="I225" s="18">
        <f t="shared" si="71"/>
        <v>0</v>
      </c>
      <c r="J225" s="18">
        <f t="shared" si="71"/>
        <v>0</v>
      </c>
      <c r="K225" s="76">
        <f t="shared" si="67"/>
        <v>154500</v>
      </c>
    </row>
    <row r="226" spans="1:11" ht="15">
      <c r="A226" s="49">
        <v>512100</v>
      </c>
      <c r="B226" s="50" t="s">
        <v>187</v>
      </c>
      <c r="C226" s="51"/>
      <c r="D226" s="51"/>
      <c r="E226" s="51"/>
      <c r="F226" s="51"/>
      <c r="G226" s="51"/>
      <c r="H226" s="51"/>
      <c r="I226" s="51"/>
      <c r="J226" s="51"/>
      <c r="K226" s="76">
        <f t="shared" si="67"/>
        <v>0</v>
      </c>
    </row>
    <row r="227" spans="1:11" ht="15">
      <c r="A227" s="49">
        <v>512200</v>
      </c>
      <c r="B227" s="50" t="s">
        <v>188</v>
      </c>
      <c r="C227" s="51">
        <f aca="true" t="shared" si="72" ref="C227:J227">+C228+C229+C230+C231</f>
        <v>0</v>
      </c>
      <c r="D227" s="51">
        <f>+D228+D229+D230+D231</f>
        <v>0</v>
      </c>
      <c r="E227" s="51">
        <f>+E228+E229+E230+E231</f>
        <v>0</v>
      </c>
      <c r="F227" s="51">
        <f>+F228+F229+F230+F231</f>
        <v>0</v>
      </c>
      <c r="G227" s="51">
        <f>+G228+G229+G230+G231</f>
        <v>0</v>
      </c>
      <c r="H227" s="51">
        <f t="shared" si="72"/>
        <v>0</v>
      </c>
      <c r="I227" s="51">
        <f t="shared" si="72"/>
        <v>0</v>
      </c>
      <c r="J227" s="51">
        <f t="shared" si="72"/>
        <v>0</v>
      </c>
      <c r="K227" s="76">
        <f t="shared" si="67"/>
        <v>0</v>
      </c>
    </row>
    <row r="228" spans="1:11" ht="15">
      <c r="A228" s="52">
        <v>512211</v>
      </c>
      <c r="B228" s="50" t="s">
        <v>111</v>
      </c>
      <c r="C228" s="51"/>
      <c r="D228" s="51"/>
      <c r="E228" s="51"/>
      <c r="F228" s="51"/>
      <c r="G228" s="51"/>
      <c r="H228" s="51"/>
      <c r="I228" s="51"/>
      <c r="J228" s="51"/>
      <c r="K228" s="76">
        <f t="shared" si="67"/>
        <v>0</v>
      </c>
    </row>
    <row r="229" spans="1:11" ht="15">
      <c r="A229" s="52">
        <v>512232</v>
      </c>
      <c r="B229" s="50" t="s">
        <v>189</v>
      </c>
      <c r="C229" s="51"/>
      <c r="D229" s="51"/>
      <c r="E229" s="51"/>
      <c r="F229" s="51"/>
      <c r="G229" s="51"/>
      <c r="H229" s="51"/>
      <c r="I229" s="51"/>
      <c r="J229" s="51"/>
      <c r="K229" s="76">
        <f t="shared" si="67"/>
        <v>0</v>
      </c>
    </row>
    <row r="230" spans="1:11" ht="15">
      <c r="A230" s="52">
        <v>512241</v>
      </c>
      <c r="B230" s="50" t="s">
        <v>190</v>
      </c>
      <c r="C230" s="51"/>
      <c r="D230" s="51"/>
      <c r="E230" s="51"/>
      <c r="F230" s="51"/>
      <c r="G230" s="51"/>
      <c r="H230" s="51"/>
      <c r="I230" s="51"/>
      <c r="J230" s="51"/>
      <c r="K230" s="76">
        <f t="shared" si="67"/>
        <v>0</v>
      </c>
    </row>
    <row r="231" spans="1:11" ht="15">
      <c r="A231" s="52">
        <v>512251</v>
      </c>
      <c r="B231" s="50" t="s">
        <v>113</v>
      </c>
      <c r="C231" s="51"/>
      <c r="D231" s="51"/>
      <c r="E231" s="51"/>
      <c r="F231" s="51"/>
      <c r="G231" s="51"/>
      <c r="H231" s="51"/>
      <c r="I231" s="51"/>
      <c r="J231" s="51"/>
      <c r="K231" s="76">
        <f t="shared" si="67"/>
        <v>0</v>
      </c>
    </row>
    <row r="232" spans="1:11" ht="15">
      <c r="A232" s="49">
        <v>512300</v>
      </c>
      <c r="B232" s="50" t="s">
        <v>191</v>
      </c>
      <c r="C232" s="51"/>
      <c r="D232" s="51"/>
      <c r="E232" s="51"/>
      <c r="F232" s="51"/>
      <c r="G232" s="51"/>
      <c r="H232" s="51"/>
      <c r="I232" s="51"/>
      <c r="J232" s="51"/>
      <c r="K232" s="76">
        <f t="shared" si="67"/>
        <v>0</v>
      </c>
    </row>
    <row r="233" spans="1:11" ht="15">
      <c r="A233" s="49">
        <v>512400</v>
      </c>
      <c r="B233" s="50" t="s">
        <v>192</v>
      </c>
      <c r="C233" s="51"/>
      <c r="D233" s="51"/>
      <c r="E233" s="51"/>
      <c r="F233" s="51"/>
      <c r="G233" s="51"/>
      <c r="H233" s="51"/>
      <c r="I233" s="51"/>
      <c r="J233" s="51"/>
      <c r="K233" s="76">
        <f t="shared" si="67"/>
        <v>0</v>
      </c>
    </row>
    <row r="234" spans="1:11" ht="15">
      <c r="A234" s="49">
        <v>512500</v>
      </c>
      <c r="B234" s="50" t="s">
        <v>193</v>
      </c>
      <c r="C234" s="51"/>
      <c r="D234" s="51"/>
      <c r="E234" s="51"/>
      <c r="F234" s="51"/>
      <c r="G234" s="51"/>
      <c r="H234" s="51"/>
      <c r="I234" s="51"/>
      <c r="J234" s="51"/>
      <c r="K234" s="76">
        <f t="shared" si="67"/>
        <v>0</v>
      </c>
    </row>
    <row r="235" spans="1:11" ht="15">
      <c r="A235" s="49">
        <v>512600</v>
      </c>
      <c r="B235" s="50" t="s">
        <v>194</v>
      </c>
      <c r="C235" s="51">
        <f aca="true" t="shared" si="73" ref="C235:J235">+C236+C237</f>
        <v>51500</v>
      </c>
      <c r="D235" s="51">
        <f>+D236+D237</f>
        <v>0</v>
      </c>
      <c r="E235" s="51">
        <f>+E236+E237</f>
        <v>0</v>
      </c>
      <c r="F235" s="51">
        <f>+F236+F237</f>
        <v>0</v>
      </c>
      <c r="G235" s="51">
        <f>+G236+G237</f>
        <v>0</v>
      </c>
      <c r="H235" s="51">
        <f t="shared" si="73"/>
        <v>103000</v>
      </c>
      <c r="I235" s="51">
        <f t="shared" si="73"/>
        <v>0</v>
      </c>
      <c r="J235" s="51">
        <f t="shared" si="73"/>
        <v>0</v>
      </c>
      <c r="K235" s="76">
        <f t="shared" si="67"/>
        <v>154500</v>
      </c>
    </row>
    <row r="236" spans="1:11" ht="15">
      <c r="A236" s="52">
        <v>512611</v>
      </c>
      <c r="B236" s="50" t="s">
        <v>195</v>
      </c>
      <c r="C236" s="20">
        <f>+'2019'!C236*1.03</f>
        <v>51500</v>
      </c>
      <c r="D236" s="51"/>
      <c r="E236" s="51"/>
      <c r="F236" s="51"/>
      <c r="G236" s="51"/>
      <c r="H236" s="20">
        <f>+'2019'!H236*1.03</f>
        <v>103000</v>
      </c>
      <c r="I236" s="51"/>
      <c r="J236" s="51"/>
      <c r="K236" s="76">
        <f t="shared" si="67"/>
        <v>154500</v>
      </c>
    </row>
    <row r="237" spans="1:11" ht="15">
      <c r="A237" s="52">
        <v>512631</v>
      </c>
      <c r="B237" s="50" t="s">
        <v>196</v>
      </c>
      <c r="C237" s="51"/>
      <c r="D237" s="51"/>
      <c r="E237" s="51"/>
      <c r="F237" s="51"/>
      <c r="G237" s="51"/>
      <c r="H237" s="51"/>
      <c r="I237" s="51"/>
      <c r="J237" s="51"/>
      <c r="K237" s="76">
        <f t="shared" si="67"/>
        <v>0</v>
      </c>
    </row>
    <row r="238" spans="1:11" s="19" customFormat="1" ht="15">
      <c r="A238" s="37">
        <v>513000</v>
      </c>
      <c r="B238" s="38" t="s">
        <v>149</v>
      </c>
      <c r="C238" s="39"/>
      <c r="D238" s="39"/>
      <c r="E238" s="39"/>
      <c r="F238" s="39"/>
      <c r="G238" s="39"/>
      <c r="H238" s="39"/>
      <c r="I238" s="39"/>
      <c r="J238" s="39"/>
      <c r="K238" s="76">
        <f t="shared" si="67"/>
        <v>0</v>
      </c>
    </row>
    <row r="239" spans="1:11" s="19" customFormat="1" ht="15">
      <c r="A239" s="35">
        <v>515000</v>
      </c>
      <c r="B239" s="17" t="s">
        <v>197</v>
      </c>
      <c r="C239" s="34">
        <f aca="true" t="shared" si="74" ref="C239:J240">+C240</f>
        <v>0</v>
      </c>
      <c r="D239" s="34">
        <f t="shared" si="74"/>
        <v>0</v>
      </c>
      <c r="E239" s="34">
        <f t="shared" si="74"/>
        <v>0</v>
      </c>
      <c r="F239" s="34">
        <f t="shared" si="74"/>
        <v>0</v>
      </c>
      <c r="G239" s="34">
        <f t="shared" si="74"/>
        <v>0</v>
      </c>
      <c r="H239" s="34">
        <f t="shared" si="74"/>
        <v>0</v>
      </c>
      <c r="I239" s="34">
        <f t="shared" si="74"/>
        <v>0</v>
      </c>
      <c r="J239" s="34">
        <f t="shared" si="74"/>
        <v>0</v>
      </c>
      <c r="K239" s="76">
        <f t="shared" si="67"/>
        <v>0</v>
      </c>
    </row>
    <row r="240" spans="1:11" ht="15">
      <c r="A240" s="53">
        <v>515100</v>
      </c>
      <c r="B240" s="12" t="s">
        <v>197</v>
      </c>
      <c r="C240" s="54">
        <f t="shared" si="74"/>
        <v>0</v>
      </c>
      <c r="D240" s="54">
        <f>+D241</f>
        <v>0</v>
      </c>
      <c r="E240" s="54">
        <f>+E241</f>
        <v>0</v>
      </c>
      <c r="F240" s="54">
        <f>+F241</f>
        <v>0</v>
      </c>
      <c r="G240" s="54">
        <f>+G241</f>
        <v>0</v>
      </c>
      <c r="H240" s="54">
        <f t="shared" si="74"/>
        <v>0</v>
      </c>
      <c r="I240" s="54">
        <f t="shared" si="74"/>
        <v>0</v>
      </c>
      <c r="J240" s="54">
        <f t="shared" si="74"/>
        <v>0</v>
      </c>
      <c r="K240" s="76">
        <f t="shared" si="67"/>
        <v>0</v>
      </c>
    </row>
    <row r="241" spans="1:11" ht="15">
      <c r="A241" s="55">
        <v>515121</v>
      </c>
      <c r="B241" s="12" t="s">
        <v>198</v>
      </c>
      <c r="C241" s="54"/>
      <c r="D241" s="54"/>
      <c r="E241" s="54"/>
      <c r="F241" s="54"/>
      <c r="G241" s="54"/>
      <c r="H241" s="54"/>
      <c r="I241" s="54"/>
      <c r="J241" s="54"/>
      <c r="K241" s="76">
        <f t="shared" si="67"/>
        <v>0</v>
      </c>
    </row>
    <row r="242" spans="1:11" s="43" customFormat="1" ht="32.25" thickBot="1">
      <c r="A242" s="56"/>
      <c r="B242" s="57" t="s">
        <v>199</v>
      </c>
      <c r="C242" s="58">
        <f aca="true" t="shared" si="75" ref="C242:J242">+C214+C225+C238+C239</f>
        <v>566500</v>
      </c>
      <c r="D242" s="58">
        <f t="shared" si="75"/>
        <v>0</v>
      </c>
      <c r="E242" s="58">
        <f t="shared" si="75"/>
        <v>0</v>
      </c>
      <c r="F242" s="58">
        <f t="shared" si="75"/>
        <v>0</v>
      </c>
      <c r="G242" s="58">
        <f t="shared" si="75"/>
        <v>0</v>
      </c>
      <c r="H242" s="58">
        <f t="shared" si="75"/>
        <v>103000</v>
      </c>
      <c r="I242" s="58">
        <f t="shared" si="75"/>
        <v>0</v>
      </c>
      <c r="J242" s="58">
        <f t="shared" si="75"/>
        <v>0</v>
      </c>
      <c r="K242" s="77">
        <f t="shared" si="67"/>
        <v>669500</v>
      </c>
    </row>
    <row r="243" spans="1:11" s="19" customFormat="1" ht="15.75" thickBot="1">
      <c r="A243" s="59">
        <v>611000</v>
      </c>
      <c r="B243" s="60" t="s">
        <v>200</v>
      </c>
      <c r="C243" s="61"/>
      <c r="D243" s="61"/>
      <c r="E243" s="61"/>
      <c r="F243" s="61"/>
      <c r="G243" s="61"/>
      <c r="H243" s="61"/>
      <c r="I243" s="61"/>
      <c r="J243" s="61"/>
      <c r="K243" s="78">
        <f t="shared" si="67"/>
        <v>0</v>
      </c>
    </row>
    <row r="244" spans="1:11" s="43" customFormat="1" ht="48" thickBot="1">
      <c r="A244" s="40"/>
      <c r="B244" s="62" t="s">
        <v>201</v>
      </c>
      <c r="C244" s="42">
        <f aca="true" t="shared" si="76" ref="C244:J244">+C243</f>
        <v>0</v>
      </c>
      <c r="D244" s="42">
        <f>+D243</f>
        <v>0</v>
      </c>
      <c r="E244" s="42">
        <f>+E243</f>
        <v>0</v>
      </c>
      <c r="F244" s="42">
        <f>+F243</f>
        <v>0</v>
      </c>
      <c r="G244" s="42">
        <f>+G243</f>
        <v>0</v>
      </c>
      <c r="H244" s="42">
        <f t="shared" si="76"/>
        <v>0</v>
      </c>
      <c r="I244" s="42">
        <f t="shared" si="76"/>
        <v>0</v>
      </c>
      <c r="J244" s="42">
        <f t="shared" si="76"/>
        <v>0</v>
      </c>
      <c r="K244" s="78">
        <f t="shared" si="67"/>
        <v>0</v>
      </c>
    </row>
    <row r="245" spans="1:11" s="43" customFormat="1" ht="16.5" thickBot="1">
      <c r="A245" s="89"/>
      <c r="B245" s="62"/>
      <c r="C245" s="42"/>
      <c r="D245" s="42"/>
      <c r="E245" s="42"/>
      <c r="F245" s="42"/>
      <c r="G245" s="42"/>
      <c r="H245" s="42"/>
      <c r="I245" s="42"/>
      <c r="J245" s="42"/>
      <c r="K245" s="78"/>
    </row>
    <row r="246" spans="1:11" s="97" customFormat="1" ht="54.75" customHeight="1" thickBot="1">
      <c r="A246" s="93"/>
      <c r="B246" s="94" t="s">
        <v>202</v>
      </c>
      <c r="C246" s="102">
        <f aca="true" t="shared" si="77" ref="C246:J246">+C244+C242+C209</f>
        <v>10659179.54</v>
      </c>
      <c r="D246" s="95">
        <f t="shared" si="77"/>
        <v>8711740</v>
      </c>
      <c r="E246" s="95">
        <f t="shared" si="77"/>
        <v>0</v>
      </c>
      <c r="F246" s="95">
        <f t="shared" si="77"/>
        <v>70040000</v>
      </c>
      <c r="G246" s="95">
        <f t="shared" si="77"/>
        <v>0</v>
      </c>
      <c r="H246" s="95">
        <f t="shared" si="77"/>
        <v>305910</v>
      </c>
      <c r="I246" s="95">
        <f t="shared" si="77"/>
        <v>0</v>
      </c>
      <c r="J246" s="95">
        <f t="shared" si="77"/>
        <v>0</v>
      </c>
      <c r="K246" s="96">
        <f>SUM(C246:J246)</f>
        <v>89716829.53999999</v>
      </c>
    </row>
    <row r="247" ht="346.5" customHeight="1"/>
    <row r="248" spans="1:10" ht="12.75">
      <c r="A248" s="80"/>
      <c r="B248" s="81" t="s">
        <v>232</v>
      </c>
      <c r="H248" t="s">
        <v>207</v>
      </c>
      <c r="J248" s="63" t="s">
        <v>206</v>
      </c>
    </row>
    <row r="249" spans="5:10" ht="12.75">
      <c r="E249" s="75"/>
      <c r="F249" s="101"/>
      <c r="H249" s="75"/>
      <c r="I249" s="75"/>
      <c r="J249" s="75"/>
    </row>
  </sheetData>
  <sheetProtection/>
  <mergeCells count="22">
    <mergeCell ref="A3:B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12:B212"/>
    <mergeCell ref="C212:K212"/>
    <mergeCell ref="A213:B213"/>
    <mergeCell ref="C213:K213"/>
    <mergeCell ref="A8:B8"/>
    <mergeCell ref="A9:B9"/>
    <mergeCell ref="C9:K9"/>
    <mergeCell ref="A10:B10"/>
    <mergeCell ref="C10:K10"/>
    <mergeCell ref="A211:B211"/>
  </mergeCell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9"/>
  <sheetViews>
    <sheetView workbookViewId="0" topLeftCell="A236">
      <selection activeCell="K246" sqref="K246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5.28125" style="0" customWidth="1"/>
    <col min="4" max="4" width="16.57421875" style="0" customWidth="1"/>
    <col min="5" max="5" width="15.421875" style="0" customWidth="1"/>
    <col min="6" max="6" width="15.7109375" style="0" customWidth="1"/>
    <col min="7" max="7" width="17.421875" style="0" customWidth="1"/>
    <col min="8" max="10" width="15.421875" style="0" customWidth="1"/>
    <col min="11" max="11" width="15.7109375" style="0" customWidth="1"/>
  </cols>
  <sheetData>
    <row r="1" spans="1:11" ht="25.5" customHeight="1">
      <c r="A1" s="83" t="s">
        <v>237</v>
      </c>
      <c r="B1" s="83"/>
      <c r="C1" s="83"/>
      <c r="D1" s="83"/>
      <c r="E1" s="83"/>
      <c r="F1" s="83"/>
      <c r="G1" s="83"/>
      <c r="H1" s="79"/>
      <c r="I1" s="64"/>
      <c r="J1" s="64"/>
      <c r="K1" s="1"/>
    </row>
    <row r="2" ht="20.25" customHeight="1"/>
    <row r="3" spans="1:10" ht="21.75" customHeight="1">
      <c r="A3" s="111" t="s">
        <v>203</v>
      </c>
      <c r="B3" s="111"/>
      <c r="C3" s="82" t="s">
        <v>224</v>
      </c>
      <c r="D3" s="82"/>
      <c r="E3" s="81"/>
      <c r="F3" s="82"/>
      <c r="G3" s="82"/>
      <c r="H3" s="4"/>
      <c r="I3" s="4"/>
      <c r="J3" s="4"/>
    </row>
    <row r="4" spans="1:10" ht="16.5" thickBot="1">
      <c r="A4" s="2"/>
      <c r="B4" s="2"/>
      <c r="C4" s="4"/>
      <c r="D4" s="4"/>
      <c r="E4" s="4"/>
      <c r="F4" s="84"/>
      <c r="G4" s="3"/>
      <c r="H4" s="4"/>
      <c r="I4" s="4"/>
      <c r="J4" s="4"/>
    </row>
    <row r="5" spans="1:11" ht="34.5" customHeight="1" thickBot="1">
      <c r="A5" s="112" t="s">
        <v>0</v>
      </c>
      <c r="B5" s="114" t="s">
        <v>1</v>
      </c>
      <c r="C5" s="120" t="s">
        <v>208</v>
      </c>
      <c r="D5" s="106" t="s">
        <v>228</v>
      </c>
      <c r="E5" s="106" t="s">
        <v>211</v>
      </c>
      <c r="F5" s="125" t="s">
        <v>209</v>
      </c>
      <c r="G5" s="104" t="s">
        <v>210</v>
      </c>
      <c r="H5" s="104" t="s">
        <v>212</v>
      </c>
      <c r="I5" s="109" t="s">
        <v>205</v>
      </c>
      <c r="J5" s="109" t="s">
        <v>204</v>
      </c>
      <c r="K5" s="123" t="s">
        <v>2</v>
      </c>
    </row>
    <row r="6" spans="1:11" ht="93.75" customHeight="1" thickBot="1">
      <c r="A6" s="113"/>
      <c r="B6" s="115"/>
      <c r="C6" s="121"/>
      <c r="D6" s="107"/>
      <c r="E6" s="107"/>
      <c r="F6" s="126"/>
      <c r="G6" s="105"/>
      <c r="H6" s="105"/>
      <c r="I6" s="110"/>
      <c r="J6" s="110"/>
      <c r="K6" s="124"/>
    </row>
    <row r="7" spans="1:11" ht="13.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</row>
    <row r="8" spans="1:11" s="92" customFormat="1" ht="24.75" customHeight="1" thickTop="1">
      <c r="A8" s="108" t="s">
        <v>215</v>
      </c>
      <c r="B8" s="108"/>
      <c r="C8" s="91"/>
      <c r="D8" s="91"/>
      <c r="E8" s="91"/>
      <c r="F8" s="91"/>
      <c r="G8" s="91"/>
      <c r="H8" s="91"/>
      <c r="I8" s="91"/>
      <c r="J8" s="91"/>
      <c r="K8" s="91"/>
    </row>
    <row r="9" spans="1:11" s="90" customFormat="1" ht="18.75" customHeight="1">
      <c r="A9" s="116" t="s">
        <v>218</v>
      </c>
      <c r="B9" s="117"/>
      <c r="C9" s="118"/>
      <c r="D9" s="118"/>
      <c r="E9" s="118"/>
      <c r="F9" s="118"/>
      <c r="G9" s="118"/>
      <c r="H9" s="118"/>
      <c r="I9" s="118"/>
      <c r="J9" s="118"/>
      <c r="K9" s="119"/>
    </row>
    <row r="10" spans="1:11" s="90" customFormat="1" ht="17.25" customHeight="1">
      <c r="A10" s="116" t="s">
        <v>216</v>
      </c>
      <c r="B10" s="117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s="10" customFormat="1" ht="15">
      <c r="A11" s="7">
        <v>411000</v>
      </c>
      <c r="B11" s="8" t="s">
        <v>3</v>
      </c>
      <c r="C11" s="9">
        <f aca="true" t="shared" si="0" ref="C11:J12">+C12</f>
        <v>0</v>
      </c>
      <c r="D11" s="9">
        <f t="shared" si="0"/>
        <v>0</v>
      </c>
      <c r="E11" s="9">
        <f t="shared" si="0"/>
        <v>0</v>
      </c>
      <c r="F11" s="9">
        <f t="shared" si="0"/>
        <v>61175737.6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aca="true" t="shared" si="1" ref="K11:K74">SUM(C11:J11)</f>
        <v>61175737.6</v>
      </c>
    </row>
    <row r="12" spans="1:11" ht="15">
      <c r="A12" s="11">
        <v>411100</v>
      </c>
      <c r="B12" s="12" t="s">
        <v>3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61175737.6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9">
        <f t="shared" si="1"/>
        <v>61175737.6</v>
      </c>
    </row>
    <row r="13" spans="1:11" ht="15">
      <c r="A13" s="14">
        <v>411111</v>
      </c>
      <c r="B13" s="12" t="s">
        <v>4</v>
      </c>
      <c r="C13" s="15"/>
      <c r="D13" s="15"/>
      <c r="E13" s="15"/>
      <c r="F13" s="20">
        <f>+'2020'!F13*1.03</f>
        <v>61175737.6</v>
      </c>
      <c r="G13" s="15"/>
      <c r="H13" s="15"/>
      <c r="I13" s="15"/>
      <c r="J13" s="15"/>
      <c r="K13" s="9">
        <f t="shared" si="1"/>
        <v>61175737.6</v>
      </c>
    </row>
    <row r="14" spans="1:11" s="19" customFormat="1" ht="15">
      <c r="A14" s="16">
        <v>412000</v>
      </c>
      <c r="B14" s="17" t="s">
        <v>5</v>
      </c>
      <c r="C14" s="18">
        <f aca="true" t="shared" si="2" ref="C14:J14">+C15+C17+C19</f>
        <v>0</v>
      </c>
      <c r="D14" s="18">
        <f>+D15+D17+D19</f>
        <v>0</v>
      </c>
      <c r="E14" s="18">
        <f>+E15+E17+E19</f>
        <v>0</v>
      </c>
      <c r="F14" s="18">
        <f>+F15+F17+F19</f>
        <v>10965462.4</v>
      </c>
      <c r="G14" s="18">
        <f>+G15+G17+G19</f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9">
        <f t="shared" si="1"/>
        <v>10965462.4</v>
      </c>
    </row>
    <row r="15" spans="1:11" ht="15">
      <c r="A15" s="11">
        <v>412100</v>
      </c>
      <c r="B15" s="12" t="s">
        <v>6</v>
      </c>
      <c r="C15" s="20">
        <f aca="true" t="shared" si="3" ref="C15:J15">+C16</f>
        <v>0</v>
      </c>
      <c r="D15" s="20">
        <f>+D16</f>
        <v>0</v>
      </c>
      <c r="E15" s="20">
        <f>+E16</f>
        <v>0</v>
      </c>
      <c r="F15" s="20">
        <f>+F16</f>
        <v>7358402.4</v>
      </c>
      <c r="G15" s="20">
        <f>+G16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9">
        <f t="shared" si="1"/>
        <v>7358402.4</v>
      </c>
    </row>
    <row r="16" spans="1:11" ht="15">
      <c r="A16" s="21">
        <v>412111</v>
      </c>
      <c r="B16" s="22" t="s">
        <v>6</v>
      </c>
      <c r="C16" s="20"/>
      <c r="D16" s="20"/>
      <c r="E16" s="20"/>
      <c r="F16" s="20">
        <f>+'2020'!F16*1.03</f>
        <v>7358402.4</v>
      </c>
      <c r="G16" s="20"/>
      <c r="H16" s="20"/>
      <c r="I16" s="20"/>
      <c r="J16" s="20"/>
      <c r="K16" s="9">
        <f t="shared" si="1"/>
        <v>7358402.4</v>
      </c>
    </row>
    <row r="17" spans="1:11" ht="15">
      <c r="A17" s="11">
        <v>412200</v>
      </c>
      <c r="B17" s="12" t="s">
        <v>7</v>
      </c>
      <c r="C17" s="20">
        <f aca="true" t="shared" si="4" ref="C17:J17">+C18</f>
        <v>0</v>
      </c>
      <c r="D17" s="20">
        <f>+D18</f>
        <v>0</v>
      </c>
      <c r="E17" s="20">
        <f>+E18</f>
        <v>0</v>
      </c>
      <c r="F17" s="20">
        <f>+F18</f>
        <v>3174212.8000000003</v>
      </c>
      <c r="G17" s="20">
        <f>+G18</f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9">
        <f t="shared" si="1"/>
        <v>3174212.8000000003</v>
      </c>
    </row>
    <row r="18" spans="1:11" ht="15">
      <c r="A18" s="23">
        <v>412211</v>
      </c>
      <c r="B18" s="12" t="s">
        <v>7</v>
      </c>
      <c r="C18" s="20"/>
      <c r="D18" s="20"/>
      <c r="E18" s="20"/>
      <c r="F18" s="20">
        <f>+'2020'!F18*1.03</f>
        <v>3174212.8000000003</v>
      </c>
      <c r="G18" s="20"/>
      <c r="H18" s="20"/>
      <c r="I18" s="20"/>
      <c r="J18" s="20"/>
      <c r="K18" s="9">
        <f t="shared" si="1"/>
        <v>3174212.8000000003</v>
      </c>
    </row>
    <row r="19" spans="1:11" ht="15">
      <c r="A19" s="11">
        <v>412300</v>
      </c>
      <c r="B19" s="12" t="s">
        <v>8</v>
      </c>
      <c r="C19" s="20">
        <f aca="true" t="shared" si="5" ref="C19:J19">+C20</f>
        <v>0</v>
      </c>
      <c r="D19" s="20">
        <f>+D20</f>
        <v>0</v>
      </c>
      <c r="E19" s="20">
        <f>+E20</f>
        <v>0</v>
      </c>
      <c r="F19" s="20">
        <f>+F20</f>
        <v>432847.2</v>
      </c>
      <c r="G19" s="20">
        <f>+G20</f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9">
        <f t="shared" si="1"/>
        <v>432847.2</v>
      </c>
    </row>
    <row r="20" spans="1:11" ht="15">
      <c r="A20" s="23">
        <v>412311</v>
      </c>
      <c r="B20" s="12" t="s">
        <v>8</v>
      </c>
      <c r="C20" s="20"/>
      <c r="D20" s="20"/>
      <c r="E20" s="20"/>
      <c r="F20" s="20">
        <f>+'2020'!F20*1.03</f>
        <v>432847.2</v>
      </c>
      <c r="G20" s="20"/>
      <c r="H20" s="20"/>
      <c r="I20" s="20"/>
      <c r="J20" s="20"/>
      <c r="K20" s="9">
        <f t="shared" si="1"/>
        <v>432847.2</v>
      </c>
    </row>
    <row r="21" spans="1:11" s="19" customFormat="1" ht="15">
      <c r="A21" s="16">
        <v>413000</v>
      </c>
      <c r="B21" s="17" t="s">
        <v>9</v>
      </c>
      <c r="C21" s="18">
        <f aca="true" t="shared" si="6" ref="C21:J21">+C22</f>
        <v>0</v>
      </c>
      <c r="D21" s="18">
        <f>+D22</f>
        <v>0</v>
      </c>
      <c r="E21" s="18">
        <f>+E22</f>
        <v>0</v>
      </c>
      <c r="F21" s="18">
        <f>+F22</f>
        <v>0</v>
      </c>
      <c r="G21" s="18">
        <f>+G22</f>
        <v>0</v>
      </c>
      <c r="H21" s="18">
        <f t="shared" si="6"/>
        <v>0</v>
      </c>
      <c r="I21" s="18">
        <f t="shared" si="6"/>
        <v>0</v>
      </c>
      <c r="J21" s="18">
        <f t="shared" si="6"/>
        <v>0</v>
      </c>
      <c r="K21" s="9">
        <f t="shared" si="1"/>
        <v>0</v>
      </c>
    </row>
    <row r="22" spans="1:13" ht="15">
      <c r="A22" s="11">
        <v>413100</v>
      </c>
      <c r="B22" s="12" t="s">
        <v>9</v>
      </c>
      <c r="C22" s="20">
        <f aca="true" t="shared" si="7" ref="C22:J22">+C24+C23</f>
        <v>0</v>
      </c>
      <c r="D22" s="20">
        <f>+D24+D23</f>
        <v>0</v>
      </c>
      <c r="E22" s="20">
        <f>+E24+E23</f>
        <v>0</v>
      </c>
      <c r="F22" s="20">
        <f>+F24+F23</f>
        <v>0</v>
      </c>
      <c r="G22" s="20">
        <f>+G24+G23</f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9">
        <f t="shared" si="1"/>
        <v>0</v>
      </c>
      <c r="M22" s="24"/>
    </row>
    <row r="23" spans="1:13" ht="15">
      <c r="A23" s="23">
        <v>413142</v>
      </c>
      <c r="B23" s="12" t="s">
        <v>10</v>
      </c>
      <c r="C23" s="20"/>
      <c r="D23" s="20"/>
      <c r="E23" s="20"/>
      <c r="F23" s="20"/>
      <c r="G23" s="20"/>
      <c r="H23" s="20">
        <f>+'2020'!H23*1.03</f>
        <v>0</v>
      </c>
      <c r="I23" s="20"/>
      <c r="J23" s="20"/>
      <c r="K23" s="9">
        <f t="shared" si="1"/>
        <v>0</v>
      </c>
      <c r="M23" s="24"/>
    </row>
    <row r="24" spans="1:13" ht="15">
      <c r="A24" s="23">
        <v>413151</v>
      </c>
      <c r="B24" s="12" t="s">
        <v>11</v>
      </c>
      <c r="C24" s="20"/>
      <c r="D24" s="20"/>
      <c r="E24" s="20"/>
      <c r="F24" s="20"/>
      <c r="G24" s="20"/>
      <c r="H24" s="20"/>
      <c r="I24" s="20"/>
      <c r="J24" s="20"/>
      <c r="K24" s="9">
        <f t="shared" si="1"/>
        <v>0</v>
      </c>
      <c r="M24" s="24"/>
    </row>
    <row r="25" spans="1:11" s="19" customFormat="1" ht="15">
      <c r="A25" s="16">
        <v>414000</v>
      </c>
      <c r="B25" s="17" t="s">
        <v>12</v>
      </c>
      <c r="C25" s="18">
        <f aca="true" t="shared" si="8" ref="C25:J25">+C26+C29+C31+C33</f>
        <v>118945.98620000001</v>
      </c>
      <c r="D25" s="18">
        <f>+D26+D29+D31+D33</f>
        <v>0</v>
      </c>
      <c r="E25" s="18">
        <f>+E26+E29+E31+E33</f>
        <v>0</v>
      </c>
      <c r="F25" s="18">
        <f>+F26+F29+F31+F33</f>
        <v>0</v>
      </c>
      <c r="G25" s="18">
        <f>+G26+G29+G31+G33</f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9">
        <f t="shared" si="1"/>
        <v>118945.98620000001</v>
      </c>
    </row>
    <row r="26" spans="1:11" ht="15">
      <c r="A26" s="11">
        <v>414100</v>
      </c>
      <c r="B26" s="12" t="s">
        <v>13</v>
      </c>
      <c r="C26" s="20">
        <f aca="true" t="shared" si="9" ref="C26:J26">+C27+C28</f>
        <v>0</v>
      </c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9">
        <f t="shared" si="1"/>
        <v>0</v>
      </c>
    </row>
    <row r="27" spans="1:11" ht="15">
      <c r="A27" s="23">
        <v>414111</v>
      </c>
      <c r="B27" s="12" t="s">
        <v>14</v>
      </c>
      <c r="C27" s="20"/>
      <c r="D27" s="20"/>
      <c r="E27" s="20"/>
      <c r="F27" s="20"/>
      <c r="G27" s="20"/>
      <c r="H27" s="20"/>
      <c r="I27" s="20"/>
      <c r="J27" s="20"/>
      <c r="K27" s="9">
        <f t="shared" si="1"/>
        <v>0</v>
      </c>
    </row>
    <row r="28" spans="1:11" ht="15">
      <c r="A28" s="23">
        <v>414121</v>
      </c>
      <c r="B28" s="12" t="s">
        <v>15</v>
      </c>
      <c r="C28" s="20"/>
      <c r="D28" s="20"/>
      <c r="E28" s="20"/>
      <c r="F28" s="20"/>
      <c r="G28" s="20"/>
      <c r="H28" s="20"/>
      <c r="I28" s="20"/>
      <c r="J28" s="20"/>
      <c r="K28" s="9">
        <f t="shared" si="1"/>
        <v>0</v>
      </c>
    </row>
    <row r="29" spans="1:11" ht="15">
      <c r="A29" s="11">
        <v>414200</v>
      </c>
      <c r="B29" s="12" t="s">
        <v>16</v>
      </c>
      <c r="C29" s="15">
        <f aca="true" t="shared" si="10" ref="C29:J29">+C30</f>
        <v>0</v>
      </c>
      <c r="D29" s="15">
        <f>+D30</f>
        <v>0</v>
      </c>
      <c r="E29" s="15">
        <f>+E30</f>
        <v>0</v>
      </c>
      <c r="F29" s="15">
        <f>+F30</f>
        <v>0</v>
      </c>
      <c r="G29" s="15">
        <f>+G30</f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9">
        <f t="shared" si="1"/>
        <v>0</v>
      </c>
    </row>
    <row r="30" spans="1:11" ht="15">
      <c r="A30" s="23">
        <v>414211</v>
      </c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9">
        <f t="shared" si="1"/>
        <v>0</v>
      </c>
    </row>
    <row r="31" spans="1:11" ht="15">
      <c r="A31" s="11">
        <v>414300</v>
      </c>
      <c r="B31" s="12" t="s">
        <v>17</v>
      </c>
      <c r="C31" s="20">
        <f aca="true" t="shared" si="11" ref="C31:J31">+C32</f>
        <v>0</v>
      </c>
      <c r="D31" s="20">
        <f>+D32</f>
        <v>0</v>
      </c>
      <c r="E31" s="20">
        <f>+E32</f>
        <v>0</v>
      </c>
      <c r="F31" s="20">
        <f>+F32</f>
        <v>0</v>
      </c>
      <c r="G31" s="20">
        <f>+G32</f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9">
        <f t="shared" si="1"/>
        <v>0</v>
      </c>
    </row>
    <row r="32" spans="1:11" ht="15">
      <c r="A32" s="23">
        <v>414311</v>
      </c>
      <c r="B32" s="12" t="s">
        <v>18</v>
      </c>
      <c r="C32" s="20"/>
      <c r="D32" s="20"/>
      <c r="E32" s="20"/>
      <c r="F32" s="20"/>
      <c r="G32" s="20"/>
      <c r="H32" s="20"/>
      <c r="I32" s="20"/>
      <c r="J32" s="20"/>
      <c r="K32" s="9">
        <f t="shared" si="1"/>
        <v>0</v>
      </c>
    </row>
    <row r="33" spans="1:11" ht="15">
      <c r="A33" s="11">
        <v>414400</v>
      </c>
      <c r="B33" s="12" t="s">
        <v>19</v>
      </c>
      <c r="C33" s="20">
        <f aca="true" t="shared" si="12" ref="C33:J33">+C34</f>
        <v>118945.98620000001</v>
      </c>
      <c r="D33" s="20">
        <f>+D34</f>
        <v>0</v>
      </c>
      <c r="E33" s="20">
        <f>+E34</f>
        <v>0</v>
      </c>
      <c r="F33" s="20">
        <f>+F34</f>
        <v>0</v>
      </c>
      <c r="G33" s="20">
        <f>+G34</f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9">
        <f t="shared" si="1"/>
        <v>118945.98620000001</v>
      </c>
    </row>
    <row r="34" spans="1:11" ht="15">
      <c r="A34" s="23">
        <v>414411</v>
      </c>
      <c r="B34" s="12" t="s">
        <v>19</v>
      </c>
      <c r="C34" s="20">
        <f>+'2020'!C34*1.03</f>
        <v>118945.98620000001</v>
      </c>
      <c r="D34" s="20"/>
      <c r="E34" s="20"/>
      <c r="F34" s="20"/>
      <c r="G34" s="20"/>
      <c r="H34" s="20"/>
      <c r="I34" s="20"/>
      <c r="J34" s="20"/>
      <c r="K34" s="9">
        <f t="shared" si="1"/>
        <v>118945.98620000001</v>
      </c>
    </row>
    <row r="35" spans="1:11" s="19" customFormat="1" ht="15">
      <c r="A35" s="16">
        <v>415000</v>
      </c>
      <c r="B35" s="17" t="s">
        <v>20</v>
      </c>
      <c r="C35" s="18">
        <f aca="true" t="shared" si="13" ref="C35:J36">+C36</f>
        <v>1379170</v>
      </c>
      <c r="D35" s="18">
        <f t="shared" si="13"/>
        <v>0</v>
      </c>
      <c r="E35" s="18">
        <f t="shared" si="13"/>
        <v>0</v>
      </c>
      <c r="F35" s="18">
        <f t="shared" si="13"/>
        <v>0</v>
      </c>
      <c r="G35" s="18">
        <f t="shared" si="13"/>
        <v>0</v>
      </c>
      <c r="H35" s="18">
        <f t="shared" si="13"/>
        <v>0</v>
      </c>
      <c r="I35" s="18">
        <f t="shared" si="13"/>
        <v>0</v>
      </c>
      <c r="J35" s="18">
        <f t="shared" si="13"/>
        <v>0</v>
      </c>
      <c r="K35" s="9">
        <f t="shared" si="1"/>
        <v>1379170</v>
      </c>
    </row>
    <row r="36" spans="1:11" ht="15">
      <c r="A36" s="11">
        <v>415100</v>
      </c>
      <c r="B36" s="12" t="s">
        <v>20</v>
      </c>
      <c r="C36" s="20">
        <f t="shared" si="13"/>
        <v>1379170</v>
      </c>
      <c r="D36" s="20">
        <f t="shared" si="13"/>
        <v>0</v>
      </c>
      <c r="E36" s="20">
        <f t="shared" si="13"/>
        <v>0</v>
      </c>
      <c r="F36" s="20">
        <f t="shared" si="13"/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  <c r="K36" s="9">
        <f t="shared" si="1"/>
        <v>1379170</v>
      </c>
    </row>
    <row r="37" spans="1:11" ht="15">
      <c r="A37" s="23">
        <v>415112</v>
      </c>
      <c r="B37" s="12" t="s">
        <v>21</v>
      </c>
      <c r="C37" s="20">
        <f>+'2020'!C37*1.03</f>
        <v>1379170</v>
      </c>
      <c r="D37" s="20"/>
      <c r="E37" s="20"/>
      <c r="F37" s="20"/>
      <c r="G37" s="20"/>
      <c r="H37" s="20"/>
      <c r="I37" s="20"/>
      <c r="J37" s="20"/>
      <c r="K37" s="9">
        <f t="shared" si="1"/>
        <v>1379170</v>
      </c>
    </row>
    <row r="38" spans="1:11" s="19" customFormat="1" ht="15">
      <c r="A38" s="16">
        <v>416000</v>
      </c>
      <c r="B38" s="25" t="s">
        <v>22</v>
      </c>
      <c r="C38" s="18">
        <f aca="true" t="shared" si="14" ref="C38:J38">+C39</f>
        <v>848720</v>
      </c>
      <c r="D38" s="18">
        <f>+D39</f>
        <v>0</v>
      </c>
      <c r="E38" s="18">
        <f>+E39</f>
        <v>0</v>
      </c>
      <c r="F38" s="18">
        <f>+F39</f>
        <v>0</v>
      </c>
      <c r="G38" s="18">
        <f>+G39</f>
        <v>0</v>
      </c>
      <c r="H38" s="18">
        <f t="shared" si="14"/>
        <v>0</v>
      </c>
      <c r="I38" s="18">
        <f t="shared" si="14"/>
        <v>0</v>
      </c>
      <c r="J38" s="18">
        <f t="shared" si="14"/>
        <v>0</v>
      </c>
      <c r="K38" s="9">
        <f t="shared" si="1"/>
        <v>848720</v>
      </c>
    </row>
    <row r="39" spans="1:11" ht="15">
      <c r="A39" s="11">
        <v>416100</v>
      </c>
      <c r="B39" s="26" t="s">
        <v>22</v>
      </c>
      <c r="C39" s="20">
        <f aca="true" t="shared" si="15" ref="C39:J39">C40+C41</f>
        <v>848720</v>
      </c>
      <c r="D39" s="20">
        <f>D40+D41</f>
        <v>0</v>
      </c>
      <c r="E39" s="20">
        <f>E40+E41</f>
        <v>0</v>
      </c>
      <c r="F39" s="20">
        <f>F40+F41</f>
        <v>0</v>
      </c>
      <c r="G39" s="20">
        <f>G40+G41</f>
        <v>0</v>
      </c>
      <c r="H39" s="20">
        <f t="shared" si="15"/>
        <v>0</v>
      </c>
      <c r="I39" s="20">
        <f t="shared" si="15"/>
        <v>0</v>
      </c>
      <c r="J39" s="20">
        <f t="shared" si="15"/>
        <v>0</v>
      </c>
      <c r="K39" s="9">
        <f t="shared" si="1"/>
        <v>848720</v>
      </c>
    </row>
    <row r="40" spans="1:11" ht="15">
      <c r="A40" s="23">
        <v>416111</v>
      </c>
      <c r="B40" s="26" t="s">
        <v>23</v>
      </c>
      <c r="C40" s="20">
        <f>+'2020'!C40*1.03</f>
        <v>848720</v>
      </c>
      <c r="D40" s="20"/>
      <c r="E40" s="20"/>
      <c r="F40" s="20"/>
      <c r="G40" s="20"/>
      <c r="H40" s="20"/>
      <c r="I40" s="20"/>
      <c r="J40" s="20"/>
      <c r="K40" s="9">
        <f t="shared" si="1"/>
        <v>848720</v>
      </c>
    </row>
    <row r="41" spans="1:11" ht="15">
      <c r="A41" s="23">
        <v>416112</v>
      </c>
      <c r="B41" s="26" t="s">
        <v>24</v>
      </c>
      <c r="C41" s="20"/>
      <c r="D41" s="20"/>
      <c r="E41" s="20"/>
      <c r="F41" s="20"/>
      <c r="G41" s="20"/>
      <c r="H41" s="20"/>
      <c r="I41" s="20"/>
      <c r="J41" s="20"/>
      <c r="K41" s="9">
        <f t="shared" si="1"/>
        <v>0</v>
      </c>
    </row>
    <row r="42" spans="1:11" s="19" customFormat="1" ht="15">
      <c r="A42" s="16">
        <v>421000</v>
      </c>
      <c r="B42" s="17" t="s">
        <v>25</v>
      </c>
      <c r="C42" s="18">
        <f aca="true" t="shared" si="16" ref="C42:J42">+C43+C46+C51+C55+C60+C65</f>
        <v>5874203.3</v>
      </c>
      <c r="D42" s="18">
        <f>+D43+D46+D51+D55+D60+D65</f>
        <v>65775.8</v>
      </c>
      <c r="E42" s="18">
        <f>+E43+E46+E51+E55+E60+E65</f>
        <v>0</v>
      </c>
      <c r="F42" s="18">
        <f>+F43+F46+F51+F55+F60+F65</f>
        <v>0</v>
      </c>
      <c r="G42" s="18">
        <f>+G43+G46+G51+G55+G60+G65</f>
        <v>0</v>
      </c>
      <c r="H42" s="18">
        <f t="shared" si="16"/>
        <v>2121.8</v>
      </c>
      <c r="I42" s="18">
        <f t="shared" si="16"/>
        <v>0</v>
      </c>
      <c r="J42" s="18">
        <f t="shared" si="16"/>
        <v>0</v>
      </c>
      <c r="K42" s="9">
        <f t="shared" si="1"/>
        <v>5942100.899999999</v>
      </c>
    </row>
    <row r="43" spans="1:11" ht="15">
      <c r="A43" s="11">
        <v>421100</v>
      </c>
      <c r="B43" s="12" t="s">
        <v>26</v>
      </c>
      <c r="C43" s="20">
        <f aca="true" t="shared" si="17" ref="C43:J43">+C44+C45</f>
        <v>122003.5</v>
      </c>
      <c r="D43" s="20">
        <f>+D44+D45</f>
        <v>33948.8</v>
      </c>
      <c r="E43" s="20">
        <f>+E44+E45</f>
        <v>0</v>
      </c>
      <c r="F43" s="20">
        <f>+F44+F45</f>
        <v>0</v>
      </c>
      <c r="G43" s="20">
        <f>+G44+G45</f>
        <v>0</v>
      </c>
      <c r="H43" s="20">
        <f t="shared" si="17"/>
        <v>2121.8</v>
      </c>
      <c r="I43" s="20">
        <f t="shared" si="17"/>
        <v>0</v>
      </c>
      <c r="J43" s="20">
        <f t="shared" si="17"/>
        <v>0</v>
      </c>
      <c r="K43" s="9">
        <f t="shared" si="1"/>
        <v>158074.09999999998</v>
      </c>
    </row>
    <row r="44" spans="1:11" ht="15">
      <c r="A44" s="23">
        <v>421111</v>
      </c>
      <c r="B44" s="12" t="s">
        <v>27</v>
      </c>
      <c r="C44" s="20">
        <f>+'2020'!C44*1.03</f>
        <v>122003.5</v>
      </c>
      <c r="D44" s="20">
        <f>+'2020'!D44*1.03</f>
        <v>33948.8</v>
      </c>
      <c r="E44" s="20"/>
      <c r="F44" s="20"/>
      <c r="G44" s="20"/>
      <c r="H44" s="20">
        <f>+'2020'!H44*1.03</f>
        <v>2121.8</v>
      </c>
      <c r="I44" s="20"/>
      <c r="J44" s="20"/>
      <c r="K44" s="9">
        <f t="shared" si="1"/>
        <v>158074.09999999998</v>
      </c>
    </row>
    <row r="45" spans="1:11" ht="15">
      <c r="A45" s="23">
        <v>421121</v>
      </c>
      <c r="B45" s="12" t="s">
        <v>28</v>
      </c>
      <c r="C45" s="20"/>
      <c r="D45" s="20"/>
      <c r="E45" s="20"/>
      <c r="F45" s="20"/>
      <c r="G45" s="20"/>
      <c r="H45" s="20"/>
      <c r="I45" s="20"/>
      <c r="J45" s="20"/>
      <c r="K45" s="9">
        <f t="shared" si="1"/>
        <v>0</v>
      </c>
    </row>
    <row r="46" spans="1:11" ht="15">
      <c r="A46" s="11">
        <v>421200</v>
      </c>
      <c r="B46" s="12" t="s">
        <v>29</v>
      </c>
      <c r="C46" s="20">
        <f aca="true" t="shared" si="18" ref="C46:J46">+C47+C48+C49+C50</f>
        <v>5039275</v>
      </c>
      <c r="D46" s="20">
        <f>+D47+D48+D49+D50</f>
        <v>31827</v>
      </c>
      <c r="E46" s="20">
        <f>+E47+E48+E49+E50</f>
        <v>0</v>
      </c>
      <c r="F46" s="20">
        <f>+F47+F48+F49+F50</f>
        <v>0</v>
      </c>
      <c r="G46" s="20">
        <f>+G47+G48+G49+G50</f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9">
        <f t="shared" si="1"/>
        <v>5071102</v>
      </c>
    </row>
    <row r="47" spans="1:11" ht="15">
      <c r="A47" s="23">
        <v>421211</v>
      </c>
      <c r="B47" s="12" t="s">
        <v>30</v>
      </c>
      <c r="C47" s="20">
        <f>+'2020'!C47*1.03</f>
        <v>1644395</v>
      </c>
      <c r="D47" s="20"/>
      <c r="E47" s="20"/>
      <c r="F47" s="20"/>
      <c r="G47" s="20"/>
      <c r="H47" s="20"/>
      <c r="I47" s="20"/>
      <c r="J47" s="20"/>
      <c r="K47" s="9">
        <f t="shared" si="1"/>
        <v>1644395</v>
      </c>
    </row>
    <row r="48" spans="1:11" ht="15">
      <c r="A48" s="27">
        <v>421221</v>
      </c>
      <c r="B48" s="12" t="s">
        <v>31</v>
      </c>
      <c r="C48" s="20">
        <f>+'2020'!C48*1.03</f>
        <v>3394880</v>
      </c>
      <c r="D48" s="20">
        <f>+'2020'!D48*1.03</f>
        <v>31827</v>
      </c>
      <c r="E48" s="20"/>
      <c r="F48" s="20"/>
      <c r="G48" s="20"/>
      <c r="H48" s="20"/>
      <c r="I48" s="20"/>
      <c r="J48" s="20"/>
      <c r="K48" s="9">
        <f t="shared" si="1"/>
        <v>3426707</v>
      </c>
    </row>
    <row r="49" spans="1:11" ht="15">
      <c r="A49" s="27">
        <v>421222</v>
      </c>
      <c r="B49" s="12" t="s">
        <v>32</v>
      </c>
      <c r="C49" s="20"/>
      <c r="D49" s="20"/>
      <c r="E49" s="20"/>
      <c r="F49" s="20"/>
      <c r="G49" s="20"/>
      <c r="H49" s="20"/>
      <c r="I49" s="20"/>
      <c r="J49" s="20"/>
      <c r="K49" s="9">
        <f t="shared" si="1"/>
        <v>0</v>
      </c>
    </row>
    <row r="50" spans="1:11" ht="15">
      <c r="A50" s="27">
        <v>421224</v>
      </c>
      <c r="B50" s="12" t="s">
        <v>33</v>
      </c>
      <c r="C50" s="20"/>
      <c r="D50" s="20"/>
      <c r="E50" s="20"/>
      <c r="F50" s="20"/>
      <c r="G50" s="20"/>
      <c r="H50" s="20"/>
      <c r="I50" s="20"/>
      <c r="J50" s="20"/>
      <c r="K50" s="9">
        <f t="shared" si="1"/>
        <v>0</v>
      </c>
    </row>
    <row r="51" spans="1:11" ht="15">
      <c r="A51" s="11">
        <v>421300</v>
      </c>
      <c r="B51" s="12" t="s">
        <v>34</v>
      </c>
      <c r="C51" s="20">
        <f aca="true" t="shared" si="19" ref="C51:J51">+C52+C53+C54</f>
        <v>311904.60000000003</v>
      </c>
      <c r="D51" s="20">
        <f>+D52+D53+D54</f>
        <v>0</v>
      </c>
      <c r="E51" s="20">
        <f>+E52+E53+E54</f>
        <v>0</v>
      </c>
      <c r="F51" s="20">
        <f>+F52+F53+F54</f>
        <v>0</v>
      </c>
      <c r="G51" s="20">
        <f>+G52+G53+G54</f>
        <v>0</v>
      </c>
      <c r="H51" s="20">
        <f t="shared" si="19"/>
        <v>0</v>
      </c>
      <c r="I51" s="20">
        <f t="shared" si="19"/>
        <v>0</v>
      </c>
      <c r="J51" s="20">
        <f t="shared" si="19"/>
        <v>0</v>
      </c>
      <c r="K51" s="9">
        <f t="shared" si="1"/>
        <v>311904.60000000003</v>
      </c>
    </row>
    <row r="52" spans="1:11" ht="15">
      <c r="A52" s="23">
        <v>421311</v>
      </c>
      <c r="B52" s="12" t="s">
        <v>35</v>
      </c>
      <c r="C52" s="20">
        <f>+'2020'!C52*1.03</f>
        <v>90176.5</v>
      </c>
      <c r="D52" s="20"/>
      <c r="E52" s="20"/>
      <c r="F52" s="20"/>
      <c r="G52" s="20"/>
      <c r="H52" s="20"/>
      <c r="I52" s="20"/>
      <c r="J52" s="20"/>
      <c r="K52" s="9">
        <f t="shared" si="1"/>
        <v>90176.5</v>
      </c>
    </row>
    <row r="53" spans="1:11" ht="15">
      <c r="A53" s="23">
        <v>421321</v>
      </c>
      <c r="B53" s="12" t="s">
        <v>36</v>
      </c>
      <c r="C53" s="20">
        <f>+'2020'!C53*1.03</f>
        <v>18035.3</v>
      </c>
      <c r="D53" s="20"/>
      <c r="E53" s="20"/>
      <c r="F53" s="20"/>
      <c r="G53" s="20"/>
      <c r="H53" s="20"/>
      <c r="I53" s="20"/>
      <c r="J53" s="20"/>
      <c r="K53" s="9">
        <f t="shared" si="1"/>
        <v>18035.3</v>
      </c>
    </row>
    <row r="54" spans="1:11" ht="15">
      <c r="A54" s="23">
        <v>421324</v>
      </c>
      <c r="B54" s="12" t="s">
        <v>37</v>
      </c>
      <c r="C54" s="20">
        <f>+'2020'!C54*1.03</f>
        <v>203692.80000000002</v>
      </c>
      <c r="D54" s="20"/>
      <c r="E54" s="20"/>
      <c r="F54" s="20"/>
      <c r="G54" s="20"/>
      <c r="H54" s="20"/>
      <c r="I54" s="20"/>
      <c r="J54" s="20"/>
      <c r="K54" s="9">
        <f t="shared" si="1"/>
        <v>203692.80000000002</v>
      </c>
    </row>
    <row r="55" spans="1:11" ht="15">
      <c r="A55" s="11">
        <v>421400</v>
      </c>
      <c r="B55" s="12" t="s">
        <v>38</v>
      </c>
      <c r="C55" s="20">
        <f aca="true" t="shared" si="20" ref="C55:J55">+C56+C57+C58+C59</f>
        <v>201571</v>
      </c>
      <c r="D55" s="20">
        <f>+D56+D57+D58+D59</f>
        <v>0</v>
      </c>
      <c r="E55" s="20">
        <f>+E56+E57+E58+E59</f>
        <v>0</v>
      </c>
      <c r="F55" s="20">
        <f>+F56+F57+F58+F59</f>
        <v>0</v>
      </c>
      <c r="G55" s="20">
        <f>+G56+G57+G58+G59</f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9">
        <f t="shared" si="1"/>
        <v>201571</v>
      </c>
    </row>
    <row r="56" spans="1:11" ht="15">
      <c r="A56" s="23">
        <v>421411</v>
      </c>
      <c r="B56" s="12" t="s">
        <v>39</v>
      </c>
      <c r="C56" s="20">
        <f>+'2020'!C56*1.03</f>
        <v>77445.7</v>
      </c>
      <c r="D56" s="20"/>
      <c r="E56" s="20"/>
      <c r="F56" s="20"/>
      <c r="G56" s="20"/>
      <c r="H56" s="20"/>
      <c r="I56" s="20"/>
      <c r="J56" s="20"/>
      <c r="K56" s="9">
        <f t="shared" si="1"/>
        <v>77445.7</v>
      </c>
    </row>
    <row r="57" spans="1:11" ht="15">
      <c r="A57" s="23">
        <v>421412</v>
      </c>
      <c r="B57" s="12" t="s">
        <v>40</v>
      </c>
      <c r="C57" s="20">
        <f>+'2020'!C57*1.03</f>
        <v>41375.1</v>
      </c>
      <c r="D57" s="20"/>
      <c r="E57" s="20"/>
      <c r="F57" s="20"/>
      <c r="G57" s="20"/>
      <c r="H57" s="20"/>
      <c r="I57" s="20"/>
      <c r="J57" s="20"/>
      <c r="K57" s="9">
        <f t="shared" si="1"/>
        <v>41375.1</v>
      </c>
    </row>
    <row r="58" spans="1:11" ht="15">
      <c r="A58" s="23">
        <v>421414</v>
      </c>
      <c r="B58" s="12" t="s">
        <v>41</v>
      </c>
      <c r="C58" s="20">
        <f>+'2020'!C58*1.03</f>
        <v>56227.700000000004</v>
      </c>
      <c r="D58" s="20"/>
      <c r="E58" s="20"/>
      <c r="F58" s="20"/>
      <c r="G58" s="20"/>
      <c r="H58" s="20"/>
      <c r="I58" s="20"/>
      <c r="J58" s="20"/>
      <c r="K58" s="9">
        <f t="shared" si="1"/>
        <v>56227.700000000004</v>
      </c>
    </row>
    <row r="59" spans="1:11" ht="15">
      <c r="A59" s="23">
        <v>421421</v>
      </c>
      <c r="B59" s="12" t="s">
        <v>42</v>
      </c>
      <c r="C59" s="20">
        <f>+'2020'!C59*1.03</f>
        <v>26522.5</v>
      </c>
      <c r="D59" s="20"/>
      <c r="E59" s="20"/>
      <c r="F59" s="20"/>
      <c r="G59" s="20"/>
      <c r="H59" s="20"/>
      <c r="I59" s="20"/>
      <c r="J59" s="20"/>
      <c r="K59" s="9">
        <f t="shared" si="1"/>
        <v>26522.5</v>
      </c>
    </row>
    <row r="60" spans="1:11" ht="15">
      <c r="A60" s="11">
        <v>421500</v>
      </c>
      <c r="B60" s="12" t="s">
        <v>43</v>
      </c>
      <c r="C60" s="20">
        <f aca="true" t="shared" si="21" ref="C60:J60">+C61+C62+C64+C63</f>
        <v>199449.2</v>
      </c>
      <c r="D60" s="20">
        <f>+D61+D62+D64+D63</f>
        <v>0</v>
      </c>
      <c r="E60" s="20">
        <f>+E61+E62+E64+E63</f>
        <v>0</v>
      </c>
      <c r="F60" s="20">
        <f>+F61+F62+F64+F63</f>
        <v>0</v>
      </c>
      <c r="G60" s="20">
        <f>+G61+G62+G64+G63</f>
        <v>0</v>
      </c>
      <c r="H60" s="20">
        <f t="shared" si="21"/>
        <v>0</v>
      </c>
      <c r="I60" s="20">
        <f t="shared" si="21"/>
        <v>0</v>
      </c>
      <c r="J60" s="20">
        <f t="shared" si="21"/>
        <v>0</v>
      </c>
      <c r="K60" s="9">
        <f t="shared" si="1"/>
        <v>199449.2</v>
      </c>
    </row>
    <row r="61" spans="1:11" ht="15">
      <c r="A61" s="23">
        <v>421511</v>
      </c>
      <c r="B61" s="12" t="s">
        <v>44</v>
      </c>
      <c r="C61" s="20">
        <f>+'2020'!C61*1.03</f>
        <v>115050.36140000001</v>
      </c>
      <c r="D61" s="20"/>
      <c r="E61" s="20"/>
      <c r="F61" s="20"/>
      <c r="G61" s="20"/>
      <c r="H61" s="20"/>
      <c r="I61" s="20"/>
      <c r="J61" s="20"/>
      <c r="K61" s="9">
        <f t="shared" si="1"/>
        <v>115050.36140000001</v>
      </c>
    </row>
    <row r="62" spans="1:11" ht="15">
      <c r="A62" s="23">
        <v>421512</v>
      </c>
      <c r="B62" s="12" t="s">
        <v>45</v>
      </c>
      <c r="C62" s="20"/>
      <c r="D62" s="20"/>
      <c r="E62" s="20"/>
      <c r="F62" s="20"/>
      <c r="G62" s="20"/>
      <c r="H62" s="20"/>
      <c r="I62" s="20"/>
      <c r="J62" s="20"/>
      <c r="K62" s="9">
        <f t="shared" si="1"/>
        <v>0</v>
      </c>
    </row>
    <row r="63" spans="1:11" ht="15">
      <c r="A63" s="67">
        <v>421513</v>
      </c>
      <c r="B63" s="68" t="s">
        <v>46</v>
      </c>
      <c r="C63" s="69"/>
      <c r="D63" s="69"/>
      <c r="E63" s="69"/>
      <c r="F63" s="69"/>
      <c r="G63" s="69"/>
      <c r="H63" s="69"/>
      <c r="I63" s="69"/>
      <c r="J63" s="69"/>
      <c r="K63" s="9">
        <f t="shared" si="1"/>
        <v>0</v>
      </c>
    </row>
    <row r="64" spans="1:11" ht="15">
      <c r="A64" s="65">
        <v>421521</v>
      </c>
      <c r="B64" s="46" t="s">
        <v>225</v>
      </c>
      <c r="C64" s="20">
        <f>+'2020'!C64*1.03</f>
        <v>84398.8386</v>
      </c>
      <c r="D64" s="66"/>
      <c r="E64" s="66"/>
      <c r="F64" s="66"/>
      <c r="G64" s="66"/>
      <c r="H64" s="66"/>
      <c r="I64" s="66"/>
      <c r="J64" s="66"/>
      <c r="K64" s="9">
        <f t="shared" si="1"/>
        <v>84398.8386</v>
      </c>
    </row>
    <row r="65" spans="1:11" ht="15">
      <c r="A65" s="11">
        <v>421600</v>
      </c>
      <c r="B65" s="12" t="s">
        <v>47</v>
      </c>
      <c r="C65" s="20">
        <f aca="true" t="shared" si="22" ref="C65:J65">+C66</f>
        <v>0</v>
      </c>
      <c r="D65" s="20">
        <f>+D66</f>
        <v>0</v>
      </c>
      <c r="E65" s="20">
        <f>+E66</f>
        <v>0</v>
      </c>
      <c r="F65" s="20">
        <f>+F66</f>
        <v>0</v>
      </c>
      <c r="G65" s="20">
        <f>+G66</f>
        <v>0</v>
      </c>
      <c r="H65" s="20">
        <f t="shared" si="22"/>
        <v>0</v>
      </c>
      <c r="I65" s="20">
        <f t="shared" si="22"/>
        <v>0</v>
      </c>
      <c r="J65" s="20">
        <f t="shared" si="22"/>
        <v>0</v>
      </c>
      <c r="K65" s="9">
        <f t="shared" si="1"/>
        <v>0</v>
      </c>
    </row>
    <row r="66" spans="1:11" ht="15">
      <c r="A66" s="23">
        <v>421611</v>
      </c>
      <c r="B66" s="12" t="s">
        <v>48</v>
      </c>
      <c r="C66" s="20"/>
      <c r="D66" s="20"/>
      <c r="E66" s="20"/>
      <c r="F66" s="20"/>
      <c r="G66" s="20"/>
      <c r="H66" s="20"/>
      <c r="I66" s="20"/>
      <c r="J66" s="20"/>
      <c r="K66" s="9">
        <f t="shared" si="1"/>
        <v>0</v>
      </c>
    </row>
    <row r="67" spans="1:11" s="19" customFormat="1" ht="15">
      <c r="A67" s="16">
        <v>422000</v>
      </c>
      <c r="B67" s="17" t="s">
        <v>49</v>
      </c>
      <c r="C67" s="18">
        <f aca="true" t="shared" si="23" ref="C67:J67">+C68+C72+C74+C79+C76</f>
        <v>250372.4</v>
      </c>
      <c r="D67" s="18">
        <f>+D68+D72+D74+D79+D76</f>
        <v>265225</v>
      </c>
      <c r="E67" s="18">
        <f>+E68+E72+E74+E79+E76</f>
        <v>0</v>
      </c>
      <c r="F67" s="18">
        <f>+F68+F72+F74+F79+F76</f>
        <v>0</v>
      </c>
      <c r="G67" s="18">
        <f>+G68+G72+G74+G79+G76</f>
        <v>0</v>
      </c>
      <c r="H67" s="18">
        <f t="shared" si="23"/>
        <v>0</v>
      </c>
      <c r="I67" s="18">
        <f t="shared" si="23"/>
        <v>0</v>
      </c>
      <c r="J67" s="18">
        <f t="shared" si="23"/>
        <v>0</v>
      </c>
      <c r="K67" s="9">
        <f t="shared" si="1"/>
        <v>515597.4</v>
      </c>
    </row>
    <row r="68" spans="1:11" ht="15">
      <c r="A68" s="11">
        <v>422100</v>
      </c>
      <c r="B68" s="12" t="s">
        <v>50</v>
      </c>
      <c r="C68" s="20">
        <f aca="true" t="shared" si="24" ref="C68:J68">+C69+C70+C71</f>
        <v>117759.9</v>
      </c>
      <c r="D68" s="20">
        <f>+D69+D70+D71</f>
        <v>265225</v>
      </c>
      <c r="E68" s="20">
        <f>+E69+E70+E71</f>
        <v>0</v>
      </c>
      <c r="F68" s="20">
        <f>+F69+F70+F71</f>
        <v>0</v>
      </c>
      <c r="G68" s="20">
        <f>+G69+G70+G71</f>
        <v>0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9">
        <f t="shared" si="1"/>
        <v>382984.9</v>
      </c>
    </row>
    <row r="69" spans="1:11" ht="15">
      <c r="A69" s="23">
        <v>422111</v>
      </c>
      <c r="B69" s="12" t="s">
        <v>51</v>
      </c>
      <c r="C69" s="20"/>
      <c r="D69" s="20">
        <f>+'2020'!D69*1.03</f>
        <v>265225</v>
      </c>
      <c r="E69" s="20"/>
      <c r="F69" s="20"/>
      <c r="G69" s="20"/>
      <c r="H69" s="20"/>
      <c r="I69" s="20"/>
      <c r="J69" s="20"/>
      <c r="K69" s="9">
        <f t="shared" si="1"/>
        <v>265225</v>
      </c>
    </row>
    <row r="70" spans="1:11" ht="15">
      <c r="A70" s="23">
        <v>422121</v>
      </c>
      <c r="B70" s="12" t="s">
        <v>52</v>
      </c>
      <c r="C70" s="20">
        <f>+'2020'!C70*1.03</f>
        <v>1060.9</v>
      </c>
      <c r="D70" s="20"/>
      <c r="E70" s="20"/>
      <c r="F70" s="20"/>
      <c r="G70" s="20"/>
      <c r="H70" s="20"/>
      <c r="I70" s="20"/>
      <c r="J70" s="20"/>
      <c r="K70" s="9">
        <f t="shared" si="1"/>
        <v>1060.9</v>
      </c>
    </row>
    <row r="71" spans="1:11" ht="15">
      <c r="A71" s="23">
        <v>422194</v>
      </c>
      <c r="B71" s="12" t="s">
        <v>53</v>
      </c>
      <c r="C71" s="20">
        <f>+'2020'!C71*1.03</f>
        <v>116699</v>
      </c>
      <c r="D71" s="20"/>
      <c r="E71" s="20"/>
      <c r="F71" s="20"/>
      <c r="G71" s="20"/>
      <c r="H71" s="20"/>
      <c r="I71" s="20"/>
      <c r="J71" s="20"/>
      <c r="K71" s="9">
        <f t="shared" si="1"/>
        <v>116699</v>
      </c>
    </row>
    <row r="72" spans="1:11" ht="15">
      <c r="A72" s="11">
        <v>422200</v>
      </c>
      <c r="B72" s="12" t="s">
        <v>54</v>
      </c>
      <c r="C72" s="20">
        <f aca="true" t="shared" si="25" ref="C72:J72">+C73</f>
        <v>0</v>
      </c>
      <c r="D72" s="20">
        <f>+D73</f>
        <v>0</v>
      </c>
      <c r="E72" s="20">
        <f>+E73</f>
        <v>0</v>
      </c>
      <c r="F72" s="20">
        <f>+F73</f>
        <v>0</v>
      </c>
      <c r="G72" s="20">
        <f>+G73</f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9">
        <f t="shared" si="1"/>
        <v>0</v>
      </c>
    </row>
    <row r="73" spans="1:11" ht="15">
      <c r="A73" s="23">
        <v>422211</v>
      </c>
      <c r="B73" s="12" t="s">
        <v>55</v>
      </c>
      <c r="C73" s="20"/>
      <c r="D73" s="20"/>
      <c r="E73" s="20"/>
      <c r="F73" s="20"/>
      <c r="G73" s="20"/>
      <c r="H73" s="20"/>
      <c r="I73" s="20"/>
      <c r="J73" s="20"/>
      <c r="K73" s="9">
        <f t="shared" si="1"/>
        <v>0</v>
      </c>
    </row>
    <row r="74" spans="1:11" ht="15">
      <c r="A74" s="11">
        <v>422300</v>
      </c>
      <c r="B74" s="26" t="s">
        <v>56</v>
      </c>
      <c r="C74" s="20">
        <f aca="true" t="shared" si="26" ref="C74:J74">+C75</f>
        <v>132612.5</v>
      </c>
      <c r="D74" s="20">
        <f>+D75</f>
        <v>0</v>
      </c>
      <c r="E74" s="20">
        <f>+E75</f>
        <v>0</v>
      </c>
      <c r="F74" s="20">
        <f>+F75</f>
        <v>0</v>
      </c>
      <c r="G74" s="20">
        <f>+G75</f>
        <v>0</v>
      </c>
      <c r="H74" s="20">
        <f t="shared" si="26"/>
        <v>0</v>
      </c>
      <c r="I74" s="20">
        <f t="shared" si="26"/>
        <v>0</v>
      </c>
      <c r="J74" s="20">
        <f t="shared" si="26"/>
        <v>0</v>
      </c>
      <c r="K74" s="9">
        <f t="shared" si="1"/>
        <v>132612.5</v>
      </c>
    </row>
    <row r="75" spans="1:11" ht="15">
      <c r="A75" s="23">
        <v>422399</v>
      </c>
      <c r="B75" s="26" t="s">
        <v>57</v>
      </c>
      <c r="C75" s="20">
        <f>+'2020'!C75*1.03</f>
        <v>132612.5</v>
      </c>
      <c r="D75" s="20"/>
      <c r="E75" s="20"/>
      <c r="F75" s="20"/>
      <c r="G75" s="20"/>
      <c r="H75" s="20"/>
      <c r="I75" s="20"/>
      <c r="J75" s="20"/>
      <c r="K75" s="9">
        <f aca="true" t="shared" si="27" ref="K75:K138">SUM(C75:J75)</f>
        <v>132612.5</v>
      </c>
    </row>
    <row r="76" spans="1:11" ht="15">
      <c r="A76" s="11">
        <v>422400</v>
      </c>
      <c r="B76" s="26" t="s">
        <v>58</v>
      </c>
      <c r="C76" s="20">
        <f aca="true" t="shared" si="28" ref="C76:J76">+C78+C77</f>
        <v>0</v>
      </c>
      <c r="D76" s="20">
        <f>+D78+D77</f>
        <v>0</v>
      </c>
      <c r="E76" s="20">
        <f>+E78+E77</f>
        <v>0</v>
      </c>
      <c r="F76" s="20">
        <f>+F78+F77</f>
        <v>0</v>
      </c>
      <c r="G76" s="20">
        <f>+G78+G77</f>
        <v>0</v>
      </c>
      <c r="H76" s="20">
        <f t="shared" si="28"/>
        <v>0</v>
      </c>
      <c r="I76" s="20">
        <f t="shared" si="28"/>
        <v>0</v>
      </c>
      <c r="J76" s="20">
        <f t="shared" si="28"/>
        <v>0</v>
      </c>
      <c r="K76" s="9">
        <f t="shared" si="27"/>
        <v>0</v>
      </c>
    </row>
    <row r="77" spans="1:11" ht="15">
      <c r="A77" s="23">
        <v>422411</v>
      </c>
      <c r="B77" s="26" t="s">
        <v>59</v>
      </c>
      <c r="C77" s="20"/>
      <c r="D77" s="20"/>
      <c r="E77" s="20"/>
      <c r="F77" s="20"/>
      <c r="G77" s="20"/>
      <c r="H77" s="20"/>
      <c r="I77" s="20"/>
      <c r="J77" s="20"/>
      <c r="K77" s="9">
        <f t="shared" si="27"/>
        <v>0</v>
      </c>
    </row>
    <row r="78" spans="1:11" ht="15">
      <c r="A78" s="23">
        <v>422412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9">
        <f t="shared" si="27"/>
        <v>0</v>
      </c>
    </row>
    <row r="79" spans="1:11" ht="15">
      <c r="A79" s="11">
        <v>422900</v>
      </c>
      <c r="B79" s="12" t="s">
        <v>61</v>
      </c>
      <c r="C79" s="20">
        <f aca="true" t="shared" si="29" ref="C79:J79">+C80</f>
        <v>0</v>
      </c>
      <c r="D79" s="20">
        <f>+D80</f>
        <v>0</v>
      </c>
      <c r="E79" s="20">
        <f>+E80</f>
        <v>0</v>
      </c>
      <c r="F79" s="20">
        <f>+F80</f>
        <v>0</v>
      </c>
      <c r="G79" s="20">
        <f>+G80</f>
        <v>0</v>
      </c>
      <c r="H79" s="20">
        <f t="shared" si="29"/>
        <v>0</v>
      </c>
      <c r="I79" s="20">
        <f t="shared" si="29"/>
        <v>0</v>
      </c>
      <c r="J79" s="20">
        <f t="shared" si="29"/>
        <v>0</v>
      </c>
      <c r="K79" s="9">
        <f t="shared" si="27"/>
        <v>0</v>
      </c>
    </row>
    <row r="80" spans="1:11" ht="15">
      <c r="A80" s="23">
        <v>422911</v>
      </c>
      <c r="B80" s="12" t="s">
        <v>62</v>
      </c>
      <c r="C80" s="20"/>
      <c r="D80" s="20"/>
      <c r="E80" s="20"/>
      <c r="F80" s="20"/>
      <c r="G80" s="20"/>
      <c r="H80" s="20"/>
      <c r="I80" s="20"/>
      <c r="J80" s="20"/>
      <c r="K80" s="9">
        <f t="shared" si="27"/>
        <v>0</v>
      </c>
    </row>
    <row r="81" spans="1:11" s="19" customFormat="1" ht="15">
      <c r="A81" s="16">
        <v>423000</v>
      </c>
      <c r="B81" s="17" t="s">
        <v>63</v>
      </c>
      <c r="C81" s="18">
        <f aca="true" t="shared" si="30" ref="C81:J81">+C82+C84+C86+C90+C94+C98+C100+C103</f>
        <v>219606.3</v>
      </c>
      <c r="D81" s="18">
        <f>+D82+D84+D86+D90+D94+D98+D100+D103</f>
        <v>1591350</v>
      </c>
      <c r="E81" s="18">
        <f>+E82+E84+E86+E90+E94+E98+E100+E103</f>
        <v>0</v>
      </c>
      <c r="F81" s="18">
        <f>+F82+F84+F86+F90+F94+F98+F100+F103</f>
        <v>0</v>
      </c>
      <c r="G81" s="18">
        <f>+G82+G84+G86+G90+G94+G98+G100+G103</f>
        <v>0</v>
      </c>
      <c r="H81" s="18">
        <f t="shared" si="30"/>
        <v>111394.5</v>
      </c>
      <c r="I81" s="18">
        <f t="shared" si="30"/>
        <v>0</v>
      </c>
      <c r="J81" s="18">
        <f t="shared" si="30"/>
        <v>0</v>
      </c>
      <c r="K81" s="9">
        <f t="shared" si="27"/>
        <v>1922350.8</v>
      </c>
    </row>
    <row r="82" spans="1:11" ht="15">
      <c r="A82" s="11">
        <v>423100</v>
      </c>
      <c r="B82" s="12" t="s">
        <v>64</v>
      </c>
      <c r="C82" s="20">
        <f aca="true" t="shared" si="31" ref="C82:J82">+C83</f>
        <v>0</v>
      </c>
      <c r="D82" s="20">
        <f>+D83</f>
        <v>0</v>
      </c>
      <c r="E82" s="20">
        <f>+E83</f>
        <v>0</v>
      </c>
      <c r="F82" s="20">
        <f>+F83</f>
        <v>0</v>
      </c>
      <c r="G82" s="20">
        <f>+G83</f>
        <v>0</v>
      </c>
      <c r="H82" s="20">
        <f t="shared" si="31"/>
        <v>0</v>
      </c>
      <c r="I82" s="20">
        <f t="shared" si="31"/>
        <v>0</v>
      </c>
      <c r="J82" s="20">
        <f t="shared" si="31"/>
        <v>0</v>
      </c>
      <c r="K82" s="9">
        <f t="shared" si="27"/>
        <v>0</v>
      </c>
    </row>
    <row r="83" spans="1:11" ht="15">
      <c r="A83" s="23">
        <v>423191</v>
      </c>
      <c r="B83" s="12" t="s">
        <v>65</v>
      </c>
      <c r="C83" s="20"/>
      <c r="D83" s="20"/>
      <c r="E83" s="20"/>
      <c r="F83" s="20"/>
      <c r="G83" s="20"/>
      <c r="H83" s="20"/>
      <c r="I83" s="20"/>
      <c r="J83" s="20"/>
      <c r="K83" s="9">
        <f t="shared" si="27"/>
        <v>0</v>
      </c>
    </row>
    <row r="84" spans="1:11" ht="15">
      <c r="A84" s="11">
        <v>423200</v>
      </c>
      <c r="B84" s="12" t="s">
        <v>66</v>
      </c>
      <c r="C84" s="20">
        <f aca="true" t="shared" si="32" ref="C84:J84">+C85</f>
        <v>0</v>
      </c>
      <c r="D84" s="20">
        <f>+D85</f>
        <v>0</v>
      </c>
      <c r="E84" s="20">
        <f>+E85</f>
        <v>0</v>
      </c>
      <c r="F84" s="20">
        <f>+F85</f>
        <v>0</v>
      </c>
      <c r="G84" s="20">
        <f>+G85</f>
        <v>0</v>
      </c>
      <c r="H84" s="20">
        <f t="shared" si="32"/>
        <v>0</v>
      </c>
      <c r="I84" s="20">
        <f t="shared" si="32"/>
        <v>0</v>
      </c>
      <c r="J84" s="20">
        <f t="shared" si="32"/>
        <v>0</v>
      </c>
      <c r="K84" s="9">
        <f t="shared" si="27"/>
        <v>0</v>
      </c>
    </row>
    <row r="85" spans="1:11" ht="15">
      <c r="A85" s="23">
        <v>423211</v>
      </c>
      <c r="B85" s="12" t="s">
        <v>67</v>
      </c>
      <c r="C85" s="20"/>
      <c r="D85" s="20"/>
      <c r="E85" s="20"/>
      <c r="F85" s="20"/>
      <c r="G85" s="20"/>
      <c r="H85" s="20"/>
      <c r="I85" s="20"/>
      <c r="J85" s="20"/>
      <c r="K85" s="9">
        <f t="shared" si="27"/>
        <v>0</v>
      </c>
    </row>
    <row r="86" spans="1:11" ht="15">
      <c r="A86" s="11">
        <v>423300</v>
      </c>
      <c r="B86" s="26" t="s">
        <v>68</v>
      </c>
      <c r="C86" s="20">
        <f aca="true" t="shared" si="33" ref="C86:J86">+C87+C88+C89</f>
        <v>154891.4</v>
      </c>
      <c r="D86" s="20">
        <f>+D87+D88+D89</f>
        <v>0</v>
      </c>
      <c r="E86" s="20">
        <f>+E87+E88+E89</f>
        <v>0</v>
      </c>
      <c r="F86" s="20">
        <f>+F87+F88+F89</f>
        <v>0</v>
      </c>
      <c r="G86" s="20">
        <f>+G87+G88+G89</f>
        <v>0</v>
      </c>
      <c r="H86" s="20">
        <f t="shared" si="33"/>
        <v>0</v>
      </c>
      <c r="I86" s="20">
        <f t="shared" si="33"/>
        <v>0</v>
      </c>
      <c r="J86" s="20">
        <f t="shared" si="33"/>
        <v>0</v>
      </c>
      <c r="K86" s="9">
        <f t="shared" si="27"/>
        <v>154891.4</v>
      </c>
    </row>
    <row r="87" spans="1:11" ht="15">
      <c r="A87" s="23">
        <v>423311</v>
      </c>
      <c r="B87" s="26" t="s">
        <v>68</v>
      </c>
      <c r="C87" s="20"/>
      <c r="D87" s="20"/>
      <c r="E87" s="20"/>
      <c r="F87" s="20"/>
      <c r="G87" s="20"/>
      <c r="H87" s="20"/>
      <c r="I87" s="20"/>
      <c r="J87" s="20"/>
      <c r="K87" s="9">
        <f t="shared" si="27"/>
        <v>0</v>
      </c>
    </row>
    <row r="88" spans="1:11" ht="15">
      <c r="A88" s="23">
        <v>423321</v>
      </c>
      <c r="B88" s="26" t="s">
        <v>69</v>
      </c>
      <c r="C88" s="20">
        <f>+'2020'!C88*1.03</f>
        <v>154891.4</v>
      </c>
      <c r="D88" s="20"/>
      <c r="E88" s="20"/>
      <c r="F88" s="20"/>
      <c r="G88" s="20"/>
      <c r="H88" s="20"/>
      <c r="I88" s="20"/>
      <c r="J88" s="20"/>
      <c r="K88" s="9">
        <f t="shared" si="27"/>
        <v>154891.4</v>
      </c>
    </row>
    <row r="89" spans="1:11" ht="15">
      <c r="A89" s="23">
        <v>423391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9">
        <f t="shared" si="27"/>
        <v>0</v>
      </c>
    </row>
    <row r="90" spans="1:11" ht="15">
      <c r="A90" s="11">
        <v>423400</v>
      </c>
      <c r="B90" s="12" t="s">
        <v>71</v>
      </c>
      <c r="C90" s="20">
        <f aca="true" t="shared" si="34" ref="C90:J90">+C91+C92+C93</f>
        <v>0</v>
      </c>
      <c r="D90" s="20">
        <f>+D91+D92+D93</f>
        <v>0</v>
      </c>
      <c r="E90" s="20">
        <f>+E91+E92+E93</f>
        <v>0</v>
      </c>
      <c r="F90" s="20">
        <f>+F91+F92+F93</f>
        <v>0</v>
      </c>
      <c r="G90" s="20">
        <f>+G91+G92+G93</f>
        <v>0</v>
      </c>
      <c r="H90" s="20">
        <f t="shared" si="34"/>
        <v>0</v>
      </c>
      <c r="I90" s="20">
        <f t="shared" si="34"/>
        <v>0</v>
      </c>
      <c r="J90" s="20">
        <f t="shared" si="34"/>
        <v>0</v>
      </c>
      <c r="K90" s="9">
        <f t="shared" si="27"/>
        <v>0</v>
      </c>
    </row>
    <row r="91" spans="1:11" ht="15">
      <c r="A91" s="23">
        <v>423412</v>
      </c>
      <c r="B91" s="12" t="s">
        <v>72</v>
      </c>
      <c r="C91" s="20"/>
      <c r="D91" s="20"/>
      <c r="E91" s="20"/>
      <c r="F91" s="20"/>
      <c r="G91" s="20"/>
      <c r="H91" s="20"/>
      <c r="I91" s="20"/>
      <c r="J91" s="20"/>
      <c r="K91" s="9">
        <f t="shared" si="27"/>
        <v>0</v>
      </c>
    </row>
    <row r="92" spans="1:11" ht="15">
      <c r="A92" s="23">
        <v>423441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9">
        <f t="shared" si="27"/>
        <v>0</v>
      </c>
    </row>
    <row r="93" spans="1:11" ht="15">
      <c r="A93" s="23">
        <v>423419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9">
        <f t="shared" si="27"/>
        <v>0</v>
      </c>
    </row>
    <row r="94" spans="1:11" ht="15">
      <c r="A94" s="11">
        <v>423500</v>
      </c>
      <c r="B94" s="12" t="s">
        <v>75</v>
      </c>
      <c r="C94" s="20">
        <f aca="true" t="shared" si="35" ref="C94:J94">+C95+C96+C97</f>
        <v>43496.9</v>
      </c>
      <c r="D94" s="20">
        <f>+D95+D96+D97</f>
        <v>0</v>
      </c>
      <c r="E94" s="20">
        <f>+E95+E96+E97</f>
        <v>0</v>
      </c>
      <c r="F94" s="20">
        <f>+F95+F96+F97</f>
        <v>0</v>
      </c>
      <c r="G94" s="20">
        <f>+G95+G96+G97</f>
        <v>0</v>
      </c>
      <c r="H94" s="20">
        <f t="shared" si="35"/>
        <v>0</v>
      </c>
      <c r="I94" s="20">
        <f t="shared" si="35"/>
        <v>0</v>
      </c>
      <c r="J94" s="20">
        <f t="shared" si="35"/>
        <v>0</v>
      </c>
      <c r="K94" s="9">
        <f t="shared" si="27"/>
        <v>43496.9</v>
      </c>
    </row>
    <row r="95" spans="1:11" ht="15">
      <c r="A95" s="23">
        <v>423521</v>
      </c>
      <c r="B95" s="12" t="s">
        <v>76</v>
      </c>
      <c r="C95" s="20">
        <f>+'2020'!C95*1.03</f>
        <v>43496.9</v>
      </c>
      <c r="D95" s="20"/>
      <c r="E95" s="20"/>
      <c r="F95" s="20"/>
      <c r="G95" s="20"/>
      <c r="H95" s="20"/>
      <c r="I95" s="20"/>
      <c r="J95" s="20"/>
      <c r="K95" s="9">
        <f t="shared" si="27"/>
        <v>43496.9</v>
      </c>
    </row>
    <row r="96" spans="1:11" ht="15">
      <c r="A96" s="23">
        <v>423591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9">
        <f t="shared" si="27"/>
        <v>0</v>
      </c>
    </row>
    <row r="97" spans="1:11" ht="15">
      <c r="A97" s="23">
        <v>423599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9">
        <f t="shared" si="27"/>
        <v>0</v>
      </c>
    </row>
    <row r="98" spans="1:11" ht="15">
      <c r="A98" s="11">
        <v>423600</v>
      </c>
      <c r="B98" s="12" t="s">
        <v>79</v>
      </c>
      <c r="C98" s="20">
        <f aca="true" t="shared" si="36" ref="C98:J98">+C99</f>
        <v>21218</v>
      </c>
      <c r="D98" s="20">
        <f>+D99</f>
        <v>0</v>
      </c>
      <c r="E98" s="20">
        <f>+E99</f>
        <v>0</v>
      </c>
      <c r="F98" s="20">
        <f>+F99</f>
        <v>0</v>
      </c>
      <c r="G98" s="20">
        <f>+G99</f>
        <v>0</v>
      </c>
      <c r="H98" s="20">
        <f t="shared" si="36"/>
        <v>0</v>
      </c>
      <c r="I98" s="20">
        <f t="shared" si="36"/>
        <v>0</v>
      </c>
      <c r="J98" s="20">
        <f t="shared" si="36"/>
        <v>0</v>
      </c>
      <c r="K98" s="9">
        <f t="shared" si="27"/>
        <v>21218</v>
      </c>
    </row>
    <row r="99" spans="1:11" ht="15">
      <c r="A99" s="23">
        <v>423621</v>
      </c>
      <c r="B99" s="12" t="s">
        <v>80</v>
      </c>
      <c r="C99" s="20">
        <f>+'2020'!C99*1.03</f>
        <v>21218</v>
      </c>
      <c r="D99" s="20"/>
      <c r="E99" s="20"/>
      <c r="F99" s="20"/>
      <c r="G99" s="20"/>
      <c r="H99" s="20"/>
      <c r="I99" s="20"/>
      <c r="J99" s="20"/>
      <c r="K99" s="9">
        <f t="shared" si="27"/>
        <v>21218</v>
      </c>
    </row>
    <row r="100" spans="1:11" ht="15">
      <c r="A100" s="11">
        <v>423700</v>
      </c>
      <c r="B100" s="12" t="s">
        <v>81</v>
      </c>
      <c r="C100" s="20">
        <f aca="true" t="shared" si="37" ref="C100:J100">+C101+C102</f>
        <v>0</v>
      </c>
      <c r="D100" s="20">
        <f>+D101+D102</f>
        <v>0</v>
      </c>
      <c r="E100" s="20">
        <f>+E101+E102</f>
        <v>0</v>
      </c>
      <c r="F100" s="20">
        <f>+F101+F102</f>
        <v>0</v>
      </c>
      <c r="G100" s="20">
        <f>+G101+G102</f>
        <v>0</v>
      </c>
      <c r="H100" s="20">
        <f t="shared" si="37"/>
        <v>111394.5</v>
      </c>
      <c r="I100" s="20">
        <f t="shared" si="37"/>
        <v>0</v>
      </c>
      <c r="J100" s="20">
        <f t="shared" si="37"/>
        <v>0</v>
      </c>
      <c r="K100" s="9">
        <f t="shared" si="27"/>
        <v>111394.5</v>
      </c>
    </row>
    <row r="101" spans="1:11" ht="15">
      <c r="A101" s="23">
        <v>423711</v>
      </c>
      <c r="B101" s="12" t="s">
        <v>81</v>
      </c>
      <c r="C101" s="20"/>
      <c r="D101" s="20"/>
      <c r="E101" s="20"/>
      <c r="F101" s="20"/>
      <c r="G101" s="20"/>
      <c r="H101" s="20">
        <f>+'2020'!H101*1.03</f>
        <v>106090</v>
      </c>
      <c r="I101" s="20"/>
      <c r="J101" s="20"/>
      <c r="K101" s="9">
        <f t="shared" si="27"/>
        <v>106090</v>
      </c>
    </row>
    <row r="102" spans="1:11" ht="15">
      <c r="A102" s="23">
        <v>423712</v>
      </c>
      <c r="B102" s="12" t="s">
        <v>82</v>
      </c>
      <c r="C102" s="20"/>
      <c r="D102" s="20"/>
      <c r="E102" s="20"/>
      <c r="F102" s="20"/>
      <c r="G102" s="20"/>
      <c r="H102" s="20">
        <f>+'2020'!H102*1.03</f>
        <v>5304.5</v>
      </c>
      <c r="I102" s="20"/>
      <c r="J102" s="20"/>
      <c r="K102" s="9">
        <f t="shared" si="27"/>
        <v>5304.5</v>
      </c>
    </row>
    <row r="103" spans="1:11" ht="15">
      <c r="A103" s="11">
        <v>423900</v>
      </c>
      <c r="B103" s="12" t="s">
        <v>83</v>
      </c>
      <c r="C103" s="20">
        <f aca="true" t="shared" si="38" ref="C103:J103">+C104</f>
        <v>0</v>
      </c>
      <c r="D103" s="20">
        <f>+D104</f>
        <v>1591350</v>
      </c>
      <c r="E103" s="20">
        <f>+E104</f>
        <v>0</v>
      </c>
      <c r="F103" s="20">
        <f>+F104</f>
        <v>0</v>
      </c>
      <c r="G103" s="20">
        <f>+G104</f>
        <v>0</v>
      </c>
      <c r="H103" s="20">
        <f t="shared" si="38"/>
        <v>0</v>
      </c>
      <c r="I103" s="20">
        <f t="shared" si="38"/>
        <v>0</v>
      </c>
      <c r="J103" s="20">
        <f t="shared" si="38"/>
        <v>0</v>
      </c>
      <c r="K103" s="9">
        <f t="shared" si="27"/>
        <v>1591350</v>
      </c>
    </row>
    <row r="104" spans="1:11" ht="15">
      <c r="A104" s="23">
        <v>423911</v>
      </c>
      <c r="B104" s="12" t="s">
        <v>83</v>
      </c>
      <c r="C104" s="20"/>
      <c r="D104" s="20">
        <f>+'2020'!D104*1.03</f>
        <v>1591350</v>
      </c>
      <c r="E104" s="20"/>
      <c r="F104" s="20"/>
      <c r="G104" s="20"/>
      <c r="H104" s="20"/>
      <c r="I104" s="20"/>
      <c r="J104" s="20"/>
      <c r="K104" s="9">
        <f t="shared" si="27"/>
        <v>1591350</v>
      </c>
    </row>
    <row r="105" spans="1:11" s="19" customFormat="1" ht="15">
      <c r="A105" s="28">
        <v>424000</v>
      </c>
      <c r="B105" s="29" t="s">
        <v>84</v>
      </c>
      <c r="C105" s="18">
        <f aca="true" t="shared" si="39" ref="C105:J105">+C106+C108+C111+C115+C116+C117+C118</f>
        <v>295991.1</v>
      </c>
      <c r="D105" s="18">
        <f>+D106+D108+D111+D115+D116+D117+D118</f>
        <v>343731.6</v>
      </c>
      <c r="E105" s="18">
        <f>+E106+E108+E111+E115+E116+E117+E118</f>
        <v>0</v>
      </c>
      <c r="F105" s="18">
        <f>+F106+F108+F111+F115+F116+F117+F118</f>
        <v>0</v>
      </c>
      <c r="G105" s="18">
        <f>+G106+G108+G111+G115+G116+G117+G118</f>
        <v>0</v>
      </c>
      <c r="H105" s="18">
        <f t="shared" si="39"/>
        <v>0</v>
      </c>
      <c r="I105" s="18">
        <f t="shared" si="39"/>
        <v>0</v>
      </c>
      <c r="J105" s="18">
        <f t="shared" si="39"/>
        <v>0</v>
      </c>
      <c r="K105" s="9">
        <f t="shared" si="27"/>
        <v>639722.7</v>
      </c>
    </row>
    <row r="106" spans="1:11" ht="15">
      <c r="A106" s="30">
        <v>424100</v>
      </c>
      <c r="B106" s="31" t="s">
        <v>85</v>
      </c>
      <c r="C106" s="20">
        <f aca="true" t="shared" si="40" ref="C106:J106">+C107</f>
        <v>0</v>
      </c>
      <c r="D106" s="20">
        <f>+D107</f>
        <v>0</v>
      </c>
      <c r="E106" s="20">
        <f>+E107</f>
        <v>0</v>
      </c>
      <c r="F106" s="20">
        <f>+F107</f>
        <v>0</v>
      </c>
      <c r="G106" s="20">
        <f>+G107</f>
        <v>0</v>
      </c>
      <c r="H106" s="20">
        <f t="shared" si="40"/>
        <v>0</v>
      </c>
      <c r="I106" s="20">
        <f t="shared" si="40"/>
        <v>0</v>
      </c>
      <c r="J106" s="20">
        <f t="shared" si="40"/>
        <v>0</v>
      </c>
      <c r="K106" s="9">
        <f t="shared" si="27"/>
        <v>0</v>
      </c>
    </row>
    <row r="107" spans="1:11" ht="15">
      <c r="A107" s="32">
        <v>424111</v>
      </c>
      <c r="B107" s="31" t="s">
        <v>86</v>
      </c>
      <c r="C107" s="20"/>
      <c r="D107" s="20"/>
      <c r="E107" s="20"/>
      <c r="F107" s="20"/>
      <c r="G107" s="20"/>
      <c r="H107" s="20"/>
      <c r="I107" s="20"/>
      <c r="J107" s="20"/>
      <c r="K107" s="9">
        <f t="shared" si="27"/>
        <v>0</v>
      </c>
    </row>
    <row r="108" spans="1:11" ht="15">
      <c r="A108" s="30">
        <v>424200</v>
      </c>
      <c r="B108" s="31" t="s">
        <v>87</v>
      </c>
      <c r="C108" s="20">
        <f aca="true" t="shared" si="41" ref="C108:J108">+C109+C110</f>
        <v>0</v>
      </c>
      <c r="D108" s="20">
        <f>+D109+D110</f>
        <v>0</v>
      </c>
      <c r="E108" s="20">
        <f>+E109+E110</f>
        <v>0</v>
      </c>
      <c r="F108" s="20">
        <f>+F109+F110</f>
        <v>0</v>
      </c>
      <c r="G108" s="20">
        <f>+G109+G110</f>
        <v>0</v>
      </c>
      <c r="H108" s="20">
        <f t="shared" si="41"/>
        <v>0</v>
      </c>
      <c r="I108" s="20">
        <f t="shared" si="41"/>
        <v>0</v>
      </c>
      <c r="J108" s="20">
        <f t="shared" si="41"/>
        <v>0</v>
      </c>
      <c r="K108" s="9">
        <f t="shared" si="27"/>
        <v>0</v>
      </c>
    </row>
    <row r="109" spans="1:11" ht="15">
      <c r="A109" s="32">
        <v>424211</v>
      </c>
      <c r="B109" s="31" t="s">
        <v>88</v>
      </c>
      <c r="C109" s="20"/>
      <c r="D109" s="20"/>
      <c r="E109" s="20"/>
      <c r="F109" s="20"/>
      <c r="G109" s="20"/>
      <c r="H109" s="20"/>
      <c r="I109" s="20"/>
      <c r="J109" s="20"/>
      <c r="K109" s="9">
        <f t="shared" si="27"/>
        <v>0</v>
      </c>
    </row>
    <row r="110" spans="1:11" ht="15">
      <c r="A110" s="32">
        <v>424221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9">
        <f t="shared" si="27"/>
        <v>0</v>
      </c>
    </row>
    <row r="111" spans="1:11" ht="15">
      <c r="A111" s="30">
        <v>424300</v>
      </c>
      <c r="B111" s="31" t="s">
        <v>90</v>
      </c>
      <c r="C111" s="20">
        <f aca="true" t="shared" si="42" ref="C111:J111">+C112+C113+C114</f>
        <v>99724.6</v>
      </c>
      <c r="D111" s="20">
        <f>+D112+D113+D114</f>
        <v>25461.6</v>
      </c>
      <c r="E111" s="20">
        <f>+E112+E113+E114</f>
        <v>0</v>
      </c>
      <c r="F111" s="20">
        <f>+F112+F113+F114</f>
        <v>0</v>
      </c>
      <c r="G111" s="20">
        <f>+G112+G113+G114</f>
        <v>0</v>
      </c>
      <c r="H111" s="20">
        <f t="shared" si="42"/>
        <v>0</v>
      </c>
      <c r="I111" s="20">
        <f t="shared" si="42"/>
        <v>0</v>
      </c>
      <c r="J111" s="20">
        <f t="shared" si="42"/>
        <v>0</v>
      </c>
      <c r="K111" s="9">
        <f t="shared" si="27"/>
        <v>125186.20000000001</v>
      </c>
    </row>
    <row r="112" spans="1:11" ht="15">
      <c r="A112" s="32">
        <v>424311</v>
      </c>
      <c r="B112" s="31" t="s">
        <v>91</v>
      </c>
      <c r="C112" s="20">
        <f>+'2020'!C112*1.03</f>
        <v>10609</v>
      </c>
      <c r="D112" s="20">
        <f>+'2020'!D112*1.03</f>
        <v>4243.6</v>
      </c>
      <c r="E112" s="20"/>
      <c r="F112" s="20"/>
      <c r="G112" s="20"/>
      <c r="H112" s="20"/>
      <c r="I112" s="20"/>
      <c r="J112" s="20"/>
      <c r="K112" s="9">
        <f t="shared" si="27"/>
        <v>14852.6</v>
      </c>
    </row>
    <row r="113" spans="1:11" ht="15">
      <c r="A113" s="32">
        <v>424331</v>
      </c>
      <c r="B113" s="31" t="s">
        <v>92</v>
      </c>
      <c r="C113" s="20">
        <f>+'2020'!C113*1.03</f>
        <v>89115.6</v>
      </c>
      <c r="D113" s="20">
        <f>+'2020'!D113*1.03</f>
        <v>21218</v>
      </c>
      <c r="E113" s="20"/>
      <c r="F113" s="20"/>
      <c r="G113" s="20"/>
      <c r="H113" s="20"/>
      <c r="I113" s="20"/>
      <c r="J113" s="20"/>
      <c r="K113" s="9">
        <f t="shared" si="27"/>
        <v>110333.6</v>
      </c>
    </row>
    <row r="114" spans="1:11" ht="15">
      <c r="A114" s="32">
        <v>424351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9">
        <f t="shared" si="27"/>
        <v>0</v>
      </c>
    </row>
    <row r="115" spans="1:11" ht="15">
      <c r="A115" s="30">
        <v>424400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9">
        <f t="shared" si="27"/>
        <v>0</v>
      </c>
    </row>
    <row r="116" spans="1:11" ht="15">
      <c r="A116" s="30">
        <v>424500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9">
        <f t="shared" si="27"/>
        <v>0</v>
      </c>
    </row>
    <row r="117" spans="1:11" ht="15">
      <c r="A117" s="30">
        <v>424600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9">
        <f t="shared" si="27"/>
        <v>0</v>
      </c>
    </row>
    <row r="118" spans="1:11" ht="15">
      <c r="A118" s="30">
        <v>424900</v>
      </c>
      <c r="B118" s="31" t="s">
        <v>97</v>
      </c>
      <c r="C118" s="20">
        <f aca="true" t="shared" si="43" ref="C118:J118">+C119</f>
        <v>196266.5</v>
      </c>
      <c r="D118" s="20">
        <f>+D119</f>
        <v>318270</v>
      </c>
      <c r="E118" s="20">
        <f>+E119</f>
        <v>0</v>
      </c>
      <c r="F118" s="20">
        <f>+F119</f>
        <v>0</v>
      </c>
      <c r="G118" s="20">
        <f>+G119</f>
        <v>0</v>
      </c>
      <c r="H118" s="20">
        <f t="shared" si="43"/>
        <v>0</v>
      </c>
      <c r="I118" s="20">
        <f t="shared" si="43"/>
        <v>0</v>
      </c>
      <c r="J118" s="20">
        <f t="shared" si="43"/>
        <v>0</v>
      </c>
      <c r="K118" s="9">
        <f t="shared" si="27"/>
        <v>514536.5</v>
      </c>
    </row>
    <row r="119" spans="1:11" ht="15">
      <c r="A119" s="70">
        <v>424911</v>
      </c>
      <c r="B119" s="71" t="s">
        <v>97</v>
      </c>
      <c r="C119" s="20">
        <f>+'2020'!C119*1.03</f>
        <v>196266.5</v>
      </c>
      <c r="D119" s="20">
        <f>+'2020'!D119*1.03</f>
        <v>318270</v>
      </c>
      <c r="E119" s="69"/>
      <c r="F119" s="69"/>
      <c r="G119" s="69"/>
      <c r="H119" s="69"/>
      <c r="I119" s="69"/>
      <c r="J119" s="69"/>
      <c r="K119" s="9">
        <f t="shared" si="27"/>
        <v>514536.5</v>
      </c>
    </row>
    <row r="120" spans="1:11" s="19" customFormat="1" ht="15">
      <c r="A120" s="72">
        <v>425000</v>
      </c>
      <c r="B120" s="73" t="s">
        <v>98</v>
      </c>
      <c r="C120" s="74">
        <f aca="true" t="shared" si="44" ref="C120:J120">+C121+C131</f>
        <v>446638.9</v>
      </c>
      <c r="D120" s="74">
        <f>+D121+D131</f>
        <v>872059.8</v>
      </c>
      <c r="E120" s="74">
        <f>+E121+E131</f>
        <v>0</v>
      </c>
      <c r="F120" s="74">
        <f>+F121+F131</f>
        <v>0</v>
      </c>
      <c r="G120" s="74">
        <f>+G121+G131</f>
        <v>0</v>
      </c>
      <c r="H120" s="74">
        <f t="shared" si="44"/>
        <v>0</v>
      </c>
      <c r="I120" s="74">
        <f t="shared" si="44"/>
        <v>0</v>
      </c>
      <c r="J120" s="74">
        <f t="shared" si="44"/>
        <v>0</v>
      </c>
      <c r="K120" s="9">
        <f t="shared" si="27"/>
        <v>1318698.7000000002</v>
      </c>
    </row>
    <row r="121" spans="1:11" ht="15">
      <c r="A121" s="30">
        <v>425100</v>
      </c>
      <c r="B121" s="33" t="s">
        <v>99</v>
      </c>
      <c r="C121" s="20">
        <f aca="true" t="shared" si="45" ref="C121:J121">+C122+C123+C124+C125+C126+C127+C128+C129+C130</f>
        <v>285382.1</v>
      </c>
      <c r="D121" s="20">
        <f>+D122+D123+D124+D125+D126+D127+D128+D129+D130</f>
        <v>872059.8</v>
      </c>
      <c r="E121" s="20">
        <f>+E122+E123+E124+E125+E126+E127+E128+E129+E130</f>
        <v>0</v>
      </c>
      <c r="F121" s="20">
        <f>+F122+F123+F124+F125+F126+F127+F128+F129+F130</f>
        <v>0</v>
      </c>
      <c r="G121" s="20">
        <f>+G122+G123+G124+G125+G126+G127+G128+G129+G130</f>
        <v>0</v>
      </c>
      <c r="H121" s="20">
        <f t="shared" si="45"/>
        <v>0</v>
      </c>
      <c r="I121" s="20">
        <f t="shared" si="45"/>
        <v>0</v>
      </c>
      <c r="J121" s="20">
        <f t="shared" si="45"/>
        <v>0</v>
      </c>
      <c r="K121" s="9">
        <f t="shared" si="27"/>
        <v>1157441.9</v>
      </c>
    </row>
    <row r="122" spans="1:11" ht="15">
      <c r="A122" s="32">
        <v>425111</v>
      </c>
      <c r="B122" s="33" t="s">
        <v>100</v>
      </c>
      <c r="C122" s="20">
        <f>+'2020'!C122*1.03</f>
        <v>0</v>
      </c>
      <c r="D122" s="20"/>
      <c r="E122" s="20"/>
      <c r="F122" s="20"/>
      <c r="G122" s="20"/>
      <c r="H122" s="20"/>
      <c r="I122" s="20"/>
      <c r="J122" s="20"/>
      <c r="K122" s="9">
        <f t="shared" si="27"/>
        <v>0</v>
      </c>
    </row>
    <row r="123" spans="1:11" ht="15">
      <c r="A123" s="32">
        <v>425112</v>
      </c>
      <c r="B123" s="33" t="s">
        <v>101</v>
      </c>
      <c r="C123" s="20">
        <f>+'2020'!C123*1.03</f>
        <v>90176.5</v>
      </c>
      <c r="D123" s="20">
        <f>+'2020'!D123*1.03</f>
        <v>275834</v>
      </c>
      <c r="E123" s="20"/>
      <c r="F123" s="20"/>
      <c r="G123" s="20"/>
      <c r="H123" s="20"/>
      <c r="I123" s="20"/>
      <c r="J123" s="20"/>
      <c r="K123" s="9">
        <f t="shared" si="27"/>
        <v>366010.5</v>
      </c>
    </row>
    <row r="124" spans="1:11" ht="15">
      <c r="A124" s="32">
        <v>425113</v>
      </c>
      <c r="B124" s="33" t="s">
        <v>102</v>
      </c>
      <c r="C124" s="20">
        <f>+'2020'!C124*1.03</f>
        <v>37131.5</v>
      </c>
      <c r="D124" s="20">
        <f>+'2020'!D124*1.03</f>
        <v>318270</v>
      </c>
      <c r="E124" s="20"/>
      <c r="F124" s="20"/>
      <c r="G124" s="20"/>
      <c r="H124" s="20"/>
      <c r="I124" s="20"/>
      <c r="J124" s="20"/>
      <c r="K124" s="9">
        <f t="shared" si="27"/>
        <v>355401.5</v>
      </c>
    </row>
    <row r="125" spans="1:11" ht="15">
      <c r="A125" s="32">
        <v>425114</v>
      </c>
      <c r="B125" s="33" t="s">
        <v>103</v>
      </c>
      <c r="C125" s="20">
        <f>+'2020'!C125*1.03</f>
        <v>0</v>
      </c>
      <c r="D125" s="20">
        <f>+'2020'!D125*1.03</f>
        <v>31827</v>
      </c>
      <c r="E125" s="20"/>
      <c r="F125" s="20"/>
      <c r="G125" s="20"/>
      <c r="H125" s="20"/>
      <c r="I125" s="20"/>
      <c r="J125" s="20"/>
      <c r="K125" s="9">
        <f t="shared" si="27"/>
        <v>31827</v>
      </c>
    </row>
    <row r="126" spans="1:11" ht="15">
      <c r="A126" s="32">
        <v>425115</v>
      </c>
      <c r="B126" s="33" t="s">
        <v>104</v>
      </c>
      <c r="C126" s="20">
        <f>+'2020'!C126*1.03</f>
        <v>31827</v>
      </c>
      <c r="D126" s="20">
        <f>+'2020'!D126*1.03</f>
        <v>31827</v>
      </c>
      <c r="E126" s="20"/>
      <c r="F126" s="20"/>
      <c r="G126" s="20"/>
      <c r="H126" s="20"/>
      <c r="I126" s="20"/>
      <c r="J126" s="20"/>
      <c r="K126" s="9">
        <f t="shared" si="27"/>
        <v>63654</v>
      </c>
    </row>
    <row r="127" spans="1:11" ht="15">
      <c r="A127" s="32">
        <v>425116</v>
      </c>
      <c r="B127" s="33" t="s">
        <v>105</v>
      </c>
      <c r="C127" s="20">
        <f>+'2020'!C127*1.03</f>
        <v>62593.1</v>
      </c>
      <c r="D127" s="20">
        <f>+'2020'!D127*1.03</f>
        <v>31827</v>
      </c>
      <c r="E127" s="20"/>
      <c r="F127" s="20"/>
      <c r="G127" s="20"/>
      <c r="H127" s="20"/>
      <c r="I127" s="20"/>
      <c r="J127" s="20"/>
      <c r="K127" s="9">
        <f t="shared" si="27"/>
        <v>94420.1</v>
      </c>
    </row>
    <row r="128" spans="1:11" ht="15">
      <c r="A128" s="32">
        <v>425117</v>
      </c>
      <c r="B128" s="33" t="s">
        <v>106</v>
      </c>
      <c r="C128" s="20">
        <f>+'2020'!C128*1.03</f>
        <v>53045</v>
      </c>
      <c r="D128" s="20">
        <f>+'2020'!D128*1.03</f>
        <v>106090</v>
      </c>
      <c r="E128" s="20"/>
      <c r="F128" s="20"/>
      <c r="G128" s="20"/>
      <c r="H128" s="20"/>
      <c r="I128" s="20"/>
      <c r="J128" s="20"/>
      <c r="K128" s="9">
        <f t="shared" si="27"/>
        <v>159135</v>
      </c>
    </row>
    <row r="129" spans="1:11" ht="15">
      <c r="A129" s="32">
        <v>425119</v>
      </c>
      <c r="B129" s="33" t="s">
        <v>229</v>
      </c>
      <c r="C129" s="20">
        <f>+'2020'!C129*1.03</f>
        <v>10609</v>
      </c>
      <c r="D129" s="20">
        <f>+'2020'!D129*1.03</f>
        <v>76384.8</v>
      </c>
      <c r="E129" s="20"/>
      <c r="F129" s="20"/>
      <c r="G129" s="20"/>
      <c r="H129" s="20"/>
      <c r="I129" s="20"/>
      <c r="J129" s="20"/>
      <c r="K129" s="9">
        <f t="shared" si="27"/>
        <v>86993.8</v>
      </c>
    </row>
    <row r="130" spans="1:11" ht="15">
      <c r="A130" s="32">
        <v>425191</v>
      </c>
      <c r="B130" s="33" t="s">
        <v>107</v>
      </c>
      <c r="C130" s="20">
        <f>+'2020'!C130*1.03</f>
        <v>0</v>
      </c>
      <c r="D130" s="20"/>
      <c r="E130" s="20"/>
      <c r="F130" s="20"/>
      <c r="G130" s="20"/>
      <c r="H130" s="20"/>
      <c r="I130" s="20"/>
      <c r="J130" s="20"/>
      <c r="K130" s="9">
        <f t="shared" si="27"/>
        <v>0</v>
      </c>
    </row>
    <row r="131" spans="1:11" ht="15">
      <c r="A131" s="30">
        <v>425200</v>
      </c>
      <c r="B131" s="31" t="s">
        <v>108</v>
      </c>
      <c r="C131" s="20">
        <f>+C132+C133+C134+C135+C136+C137+C138+C139+C141+C140</f>
        <v>161256.80000000002</v>
      </c>
      <c r="D131" s="20">
        <f aca="true" t="shared" si="46" ref="D131:J131">+D132+D133+D134+D135+D136+D137+D138+D139+D141+D140</f>
        <v>0</v>
      </c>
      <c r="E131" s="20">
        <f t="shared" si="46"/>
        <v>0</v>
      </c>
      <c r="F131" s="20">
        <f t="shared" si="46"/>
        <v>0</v>
      </c>
      <c r="G131" s="20">
        <f t="shared" si="46"/>
        <v>0</v>
      </c>
      <c r="H131" s="20">
        <f t="shared" si="46"/>
        <v>0</v>
      </c>
      <c r="I131" s="20">
        <f t="shared" si="46"/>
        <v>0</v>
      </c>
      <c r="J131" s="20">
        <f t="shared" si="46"/>
        <v>0</v>
      </c>
      <c r="K131" s="9">
        <f t="shared" si="27"/>
        <v>161256.80000000002</v>
      </c>
    </row>
    <row r="132" spans="1:11" ht="15">
      <c r="A132" s="32">
        <v>425211</v>
      </c>
      <c r="B132" s="31" t="s">
        <v>109</v>
      </c>
      <c r="C132" s="20">
        <f>+'2020'!C132*1.03</f>
        <v>0</v>
      </c>
      <c r="D132" s="20"/>
      <c r="E132" s="20"/>
      <c r="F132" s="20"/>
      <c r="G132" s="20"/>
      <c r="H132" s="20"/>
      <c r="I132" s="20"/>
      <c r="J132" s="20"/>
      <c r="K132" s="9">
        <f t="shared" si="27"/>
        <v>0</v>
      </c>
    </row>
    <row r="133" spans="1:11" ht="15">
      <c r="A133" s="32">
        <v>425212</v>
      </c>
      <c r="B133" s="31" t="s">
        <v>110</v>
      </c>
      <c r="C133" s="20">
        <f>+'2020'!C133*1.03</f>
        <v>0</v>
      </c>
      <c r="D133" s="20"/>
      <c r="E133" s="20"/>
      <c r="F133" s="20"/>
      <c r="G133" s="20"/>
      <c r="H133" s="20"/>
      <c r="I133" s="20"/>
      <c r="J133" s="20"/>
      <c r="K133" s="9">
        <f t="shared" si="27"/>
        <v>0</v>
      </c>
    </row>
    <row r="134" spans="1:11" ht="15">
      <c r="A134" s="32">
        <v>425221</v>
      </c>
      <c r="B134" s="31" t="s">
        <v>111</v>
      </c>
      <c r="C134" s="20">
        <f>+'2020'!C134*1.03</f>
        <v>0</v>
      </c>
      <c r="D134" s="20"/>
      <c r="E134" s="20"/>
      <c r="F134" s="20"/>
      <c r="G134" s="20"/>
      <c r="H134" s="20"/>
      <c r="I134" s="20"/>
      <c r="J134" s="20"/>
      <c r="K134" s="9">
        <f t="shared" si="27"/>
        <v>0</v>
      </c>
    </row>
    <row r="135" spans="1:11" ht="15">
      <c r="A135" s="32">
        <v>425222</v>
      </c>
      <c r="B135" s="31" t="s">
        <v>112</v>
      </c>
      <c r="C135" s="20">
        <f>+'2020'!C135*1.03</f>
        <v>0</v>
      </c>
      <c r="D135" s="20"/>
      <c r="E135" s="20"/>
      <c r="F135" s="20"/>
      <c r="G135" s="20"/>
      <c r="H135" s="20"/>
      <c r="I135" s="20"/>
      <c r="J135" s="20"/>
      <c r="K135" s="9">
        <f t="shared" si="27"/>
        <v>0</v>
      </c>
    </row>
    <row r="136" spans="1:11" ht="15">
      <c r="A136" s="32">
        <v>425225</v>
      </c>
      <c r="B136" s="31" t="s">
        <v>113</v>
      </c>
      <c r="C136" s="20">
        <f>+'2020'!C136*1.03</f>
        <v>0</v>
      </c>
      <c r="D136" s="20"/>
      <c r="E136" s="20"/>
      <c r="F136" s="20"/>
      <c r="G136" s="20"/>
      <c r="H136" s="20"/>
      <c r="I136" s="20"/>
      <c r="J136" s="20"/>
      <c r="K136" s="9">
        <f t="shared" si="27"/>
        <v>0</v>
      </c>
    </row>
    <row r="137" spans="1:11" ht="15">
      <c r="A137" s="32">
        <v>425226</v>
      </c>
      <c r="B137" s="31" t="s">
        <v>114</v>
      </c>
      <c r="C137" s="20">
        <f>+'2020'!C137*1.03</f>
        <v>27583.4</v>
      </c>
      <c r="D137" s="20"/>
      <c r="E137" s="20"/>
      <c r="F137" s="20"/>
      <c r="G137" s="20"/>
      <c r="H137" s="20"/>
      <c r="I137" s="20"/>
      <c r="J137" s="20"/>
      <c r="K137" s="9">
        <f t="shared" si="27"/>
        <v>27583.4</v>
      </c>
    </row>
    <row r="138" spans="1:11" ht="15">
      <c r="A138" s="32">
        <v>425229</v>
      </c>
      <c r="B138" s="31" t="s">
        <v>115</v>
      </c>
      <c r="C138" s="20">
        <f>+'2020'!C138*1.03</f>
        <v>0</v>
      </c>
      <c r="D138" s="20"/>
      <c r="E138" s="20"/>
      <c r="F138" s="20"/>
      <c r="G138" s="20"/>
      <c r="H138" s="20"/>
      <c r="I138" s="20"/>
      <c r="J138" s="20"/>
      <c r="K138" s="9">
        <f t="shared" si="27"/>
        <v>0</v>
      </c>
    </row>
    <row r="139" spans="1:11" ht="15">
      <c r="A139" s="32">
        <v>425261</v>
      </c>
      <c r="B139" s="31" t="s">
        <v>116</v>
      </c>
      <c r="C139" s="20">
        <f>+'2020'!C139*1.03</f>
        <v>118820.8</v>
      </c>
      <c r="D139" s="20"/>
      <c r="E139" s="20"/>
      <c r="F139" s="20"/>
      <c r="G139" s="20"/>
      <c r="H139" s="20"/>
      <c r="I139" s="20"/>
      <c r="J139" s="20"/>
      <c r="K139" s="9">
        <f aca="true" t="shared" si="47" ref="K139:K202">SUM(C139:J139)</f>
        <v>118820.8</v>
      </c>
    </row>
    <row r="140" spans="1:11" ht="15">
      <c r="A140" s="32">
        <v>425281</v>
      </c>
      <c r="B140" s="31" t="s">
        <v>226</v>
      </c>
      <c r="C140" s="20">
        <f>+'2020'!C140*1.03</f>
        <v>14852.6</v>
      </c>
      <c r="D140" s="20"/>
      <c r="E140" s="20"/>
      <c r="F140" s="20"/>
      <c r="G140" s="20"/>
      <c r="H140" s="20"/>
      <c r="I140" s="20"/>
      <c r="J140" s="20"/>
      <c r="K140" s="9">
        <f>SUM(C140:J140)</f>
        <v>14852.6</v>
      </c>
    </row>
    <row r="141" spans="1:11" ht="15">
      <c r="A141" s="32">
        <v>425291</v>
      </c>
      <c r="B141" s="31" t="s">
        <v>117</v>
      </c>
      <c r="C141" s="20">
        <f>+'2020'!C141*1.03</f>
        <v>0</v>
      </c>
      <c r="D141" s="20"/>
      <c r="E141" s="20"/>
      <c r="F141" s="20"/>
      <c r="G141" s="20"/>
      <c r="H141" s="20"/>
      <c r="I141" s="20"/>
      <c r="J141" s="20"/>
      <c r="K141" s="9">
        <f t="shared" si="47"/>
        <v>0</v>
      </c>
    </row>
    <row r="142" spans="1:11" s="19" customFormat="1" ht="15">
      <c r="A142" s="28">
        <v>426000</v>
      </c>
      <c r="B142" s="17" t="s">
        <v>118</v>
      </c>
      <c r="C142" s="18">
        <f aca="true" t="shared" si="48" ref="C142:J142">+C143+C147+C150+C154+C157+C159+C162+C163+C169</f>
        <v>952263.8400000001</v>
      </c>
      <c r="D142" s="18">
        <f>+D143+D147+D150+D154+D157+D159+D162+D163+D169</f>
        <v>5039275</v>
      </c>
      <c r="E142" s="18">
        <f>+E143+E147+E150+E154+E157+E159+E162+E163+E169</f>
        <v>0</v>
      </c>
      <c r="F142" s="18">
        <f>+F143+F147+F150+F154+F157+F159+F162+F163+F169</f>
        <v>0</v>
      </c>
      <c r="G142" s="18">
        <f>+G143+G147+G150+G154+G157+G159+G162+G163+G169</f>
        <v>0</v>
      </c>
      <c r="H142" s="18">
        <f t="shared" si="48"/>
        <v>95481</v>
      </c>
      <c r="I142" s="18">
        <f t="shared" si="48"/>
        <v>0</v>
      </c>
      <c r="J142" s="18">
        <f t="shared" si="48"/>
        <v>0</v>
      </c>
      <c r="K142" s="9">
        <f t="shared" si="47"/>
        <v>6087019.84</v>
      </c>
    </row>
    <row r="143" spans="1:11" ht="15">
      <c r="A143" s="30">
        <v>426100</v>
      </c>
      <c r="B143" s="31" t="s">
        <v>119</v>
      </c>
      <c r="C143" s="20">
        <f>+C144+C146+C145</f>
        <v>84872</v>
      </c>
      <c r="D143" s="20">
        <f aca="true" t="shared" si="49" ref="D143:J143">+D144+D146</f>
        <v>0</v>
      </c>
      <c r="E143" s="20">
        <f t="shared" si="49"/>
        <v>0</v>
      </c>
      <c r="F143" s="20">
        <f t="shared" si="49"/>
        <v>0</v>
      </c>
      <c r="G143" s="20">
        <f t="shared" si="49"/>
        <v>0</v>
      </c>
      <c r="H143" s="20">
        <f t="shared" si="49"/>
        <v>0</v>
      </c>
      <c r="I143" s="20">
        <f t="shared" si="49"/>
        <v>0</v>
      </c>
      <c r="J143" s="20">
        <f t="shared" si="49"/>
        <v>0</v>
      </c>
      <c r="K143" s="9">
        <f t="shared" si="47"/>
        <v>84872</v>
      </c>
    </row>
    <row r="144" spans="1:11" ht="15">
      <c r="A144" s="32">
        <v>426111</v>
      </c>
      <c r="B144" s="31" t="s">
        <v>120</v>
      </c>
      <c r="C144" s="20">
        <f>+'2020'!C144*1.03</f>
        <v>42436</v>
      </c>
      <c r="D144" s="20"/>
      <c r="E144" s="20"/>
      <c r="F144" s="20"/>
      <c r="G144" s="20"/>
      <c r="H144" s="20"/>
      <c r="I144" s="20"/>
      <c r="J144" s="20"/>
      <c r="K144" s="9">
        <f t="shared" si="47"/>
        <v>42436</v>
      </c>
    </row>
    <row r="145" spans="1:11" ht="15">
      <c r="A145" s="32">
        <v>426121</v>
      </c>
      <c r="B145" s="31" t="s">
        <v>227</v>
      </c>
      <c r="C145" s="20">
        <f>+'2020'!C145*1.03</f>
        <v>26522.5</v>
      </c>
      <c r="D145" s="20"/>
      <c r="E145" s="20"/>
      <c r="F145" s="20"/>
      <c r="G145" s="20"/>
      <c r="H145" s="20"/>
      <c r="I145" s="20"/>
      <c r="J145" s="20"/>
      <c r="K145" s="9">
        <f>SUM(C145:J145)</f>
        <v>26522.5</v>
      </c>
    </row>
    <row r="146" spans="1:11" ht="15">
      <c r="A146" s="32">
        <v>426131</v>
      </c>
      <c r="B146" s="31" t="s">
        <v>121</v>
      </c>
      <c r="C146" s="20">
        <f>+'2020'!C146*1.03</f>
        <v>15913.5</v>
      </c>
      <c r="D146" s="20"/>
      <c r="E146" s="20"/>
      <c r="F146" s="20"/>
      <c r="G146" s="20"/>
      <c r="H146" s="20"/>
      <c r="I146" s="20"/>
      <c r="J146" s="20"/>
      <c r="K146" s="9">
        <f t="shared" si="47"/>
        <v>15913.5</v>
      </c>
    </row>
    <row r="147" spans="1:11" ht="15">
      <c r="A147" s="30">
        <v>426200</v>
      </c>
      <c r="B147" s="31" t="s">
        <v>122</v>
      </c>
      <c r="C147" s="20">
        <f aca="true" t="shared" si="50" ref="C147:J147">+C148+C149</f>
        <v>0</v>
      </c>
      <c r="D147" s="20">
        <f>+D148+D149</f>
        <v>0</v>
      </c>
      <c r="E147" s="20">
        <f>+E148+E149</f>
        <v>0</v>
      </c>
      <c r="F147" s="20">
        <f>+F148+F149</f>
        <v>0</v>
      </c>
      <c r="G147" s="20">
        <f>+G148+G149</f>
        <v>0</v>
      </c>
      <c r="H147" s="20">
        <f t="shared" si="50"/>
        <v>0</v>
      </c>
      <c r="I147" s="20">
        <f t="shared" si="50"/>
        <v>0</v>
      </c>
      <c r="J147" s="20">
        <f t="shared" si="50"/>
        <v>0</v>
      </c>
      <c r="K147" s="9">
        <f t="shared" si="47"/>
        <v>0</v>
      </c>
    </row>
    <row r="148" spans="1:11" ht="15">
      <c r="A148" s="32">
        <v>426211</v>
      </c>
      <c r="B148" s="31" t="s">
        <v>123</v>
      </c>
      <c r="C148" s="20"/>
      <c r="D148" s="20"/>
      <c r="E148" s="20"/>
      <c r="F148" s="20"/>
      <c r="G148" s="20"/>
      <c r="H148" s="20"/>
      <c r="I148" s="20"/>
      <c r="J148" s="20"/>
      <c r="K148" s="9">
        <f t="shared" si="47"/>
        <v>0</v>
      </c>
    </row>
    <row r="149" spans="1:11" ht="15">
      <c r="A149" s="32">
        <v>426291</v>
      </c>
      <c r="B149" s="31" t="s">
        <v>124</v>
      </c>
      <c r="C149" s="20"/>
      <c r="D149" s="20"/>
      <c r="E149" s="20"/>
      <c r="F149" s="20"/>
      <c r="G149" s="20"/>
      <c r="H149" s="20"/>
      <c r="I149" s="20"/>
      <c r="J149" s="20"/>
      <c r="K149" s="9">
        <f t="shared" si="47"/>
        <v>0</v>
      </c>
    </row>
    <row r="150" spans="1:11" ht="15">
      <c r="A150" s="30">
        <v>426300</v>
      </c>
      <c r="B150" s="31" t="s">
        <v>125</v>
      </c>
      <c r="C150" s="20">
        <f aca="true" t="shared" si="51" ref="C150:J150">+C151+C152+C153</f>
        <v>77445.7</v>
      </c>
      <c r="D150" s="20">
        <f>+D151+D152+D153</f>
        <v>0</v>
      </c>
      <c r="E150" s="20">
        <f>+E151+E152+E153</f>
        <v>0</v>
      </c>
      <c r="F150" s="20">
        <f>+F151+F152+F153</f>
        <v>0</v>
      </c>
      <c r="G150" s="20">
        <f>+G151+G152+G153</f>
        <v>0</v>
      </c>
      <c r="H150" s="20">
        <f t="shared" si="51"/>
        <v>0</v>
      </c>
      <c r="I150" s="20">
        <f t="shared" si="51"/>
        <v>0</v>
      </c>
      <c r="J150" s="20">
        <f t="shared" si="51"/>
        <v>0</v>
      </c>
      <c r="K150" s="9">
        <f t="shared" si="47"/>
        <v>77445.7</v>
      </c>
    </row>
    <row r="151" spans="1:11" ht="15">
      <c r="A151" s="32">
        <v>426311</v>
      </c>
      <c r="B151" s="31" t="s">
        <v>126</v>
      </c>
      <c r="C151" s="20">
        <f>+'2020'!C151*1.03</f>
        <v>63654</v>
      </c>
      <c r="D151" s="20"/>
      <c r="E151" s="20"/>
      <c r="F151" s="20"/>
      <c r="G151" s="20"/>
      <c r="H151" s="20"/>
      <c r="I151" s="20"/>
      <c r="J151" s="20"/>
      <c r="K151" s="9">
        <f t="shared" si="47"/>
        <v>63654</v>
      </c>
    </row>
    <row r="152" spans="1:11" ht="15">
      <c r="A152" s="32">
        <v>426312</v>
      </c>
      <c r="B152" s="31" t="s">
        <v>127</v>
      </c>
      <c r="C152" s="20">
        <f>+'2020'!C152*1.03</f>
        <v>13791.7</v>
      </c>
      <c r="D152" s="20"/>
      <c r="E152" s="20"/>
      <c r="F152" s="20"/>
      <c r="G152" s="20"/>
      <c r="H152" s="20"/>
      <c r="I152" s="20"/>
      <c r="J152" s="20"/>
      <c r="K152" s="9">
        <f t="shared" si="47"/>
        <v>13791.7</v>
      </c>
    </row>
    <row r="153" spans="1:11" ht="15">
      <c r="A153" s="32">
        <v>426321</v>
      </c>
      <c r="B153" s="31" t="s">
        <v>128</v>
      </c>
      <c r="C153" s="20">
        <f>+'2020'!C153*1.03</f>
        <v>0</v>
      </c>
      <c r="D153" s="20"/>
      <c r="E153" s="20"/>
      <c r="F153" s="20"/>
      <c r="G153" s="20"/>
      <c r="H153" s="20"/>
      <c r="I153" s="20"/>
      <c r="J153" s="20"/>
      <c r="K153" s="9">
        <f t="shared" si="47"/>
        <v>0</v>
      </c>
    </row>
    <row r="154" spans="1:11" ht="15">
      <c r="A154" s="30">
        <v>426400</v>
      </c>
      <c r="B154" s="31" t="s">
        <v>129</v>
      </c>
      <c r="C154" s="20">
        <f aca="true" t="shared" si="52" ref="C154:J154">+C155+C156</f>
        <v>0</v>
      </c>
      <c r="D154" s="20">
        <f>+D155+D156</f>
        <v>0</v>
      </c>
      <c r="E154" s="20">
        <f>+E155+E156</f>
        <v>0</v>
      </c>
      <c r="F154" s="20">
        <f>+F155+F156</f>
        <v>0</v>
      </c>
      <c r="G154" s="20">
        <f>+G155+G156</f>
        <v>0</v>
      </c>
      <c r="H154" s="20">
        <f t="shared" si="52"/>
        <v>0</v>
      </c>
      <c r="I154" s="20">
        <f t="shared" si="52"/>
        <v>0</v>
      </c>
      <c r="J154" s="20">
        <f t="shared" si="52"/>
        <v>0</v>
      </c>
      <c r="K154" s="9">
        <f t="shared" si="47"/>
        <v>0</v>
      </c>
    </row>
    <row r="155" spans="1:11" ht="15">
      <c r="A155" s="32">
        <v>426411</v>
      </c>
      <c r="B155" s="31" t="s">
        <v>130</v>
      </c>
      <c r="C155" s="20"/>
      <c r="D155" s="20"/>
      <c r="E155" s="20"/>
      <c r="F155" s="20"/>
      <c r="G155" s="20"/>
      <c r="H155" s="20"/>
      <c r="I155" s="20"/>
      <c r="J155" s="20"/>
      <c r="K155" s="9">
        <f t="shared" si="47"/>
        <v>0</v>
      </c>
    </row>
    <row r="156" spans="1:11" ht="15">
      <c r="A156" s="32">
        <v>426412</v>
      </c>
      <c r="B156" s="31" t="s">
        <v>131</v>
      </c>
      <c r="C156" s="20"/>
      <c r="D156" s="20"/>
      <c r="E156" s="20"/>
      <c r="F156" s="20"/>
      <c r="G156" s="20"/>
      <c r="H156" s="20"/>
      <c r="I156" s="20"/>
      <c r="J156" s="20"/>
      <c r="K156" s="9">
        <f t="shared" si="47"/>
        <v>0</v>
      </c>
    </row>
    <row r="157" spans="1:11" ht="15">
      <c r="A157" s="30">
        <v>426500</v>
      </c>
      <c r="B157" s="31" t="s">
        <v>132</v>
      </c>
      <c r="C157" s="20">
        <f aca="true" t="shared" si="53" ref="C157:J157">+C158</f>
        <v>0</v>
      </c>
      <c r="D157" s="20">
        <f>+D158</f>
        <v>0</v>
      </c>
      <c r="E157" s="20">
        <f>+E158</f>
        <v>0</v>
      </c>
      <c r="F157" s="20">
        <f>+F158</f>
        <v>0</v>
      </c>
      <c r="G157" s="20">
        <f>+G158</f>
        <v>0</v>
      </c>
      <c r="H157" s="20">
        <f t="shared" si="53"/>
        <v>0</v>
      </c>
      <c r="I157" s="20">
        <f t="shared" si="53"/>
        <v>0</v>
      </c>
      <c r="J157" s="20">
        <f t="shared" si="53"/>
        <v>0</v>
      </c>
      <c r="K157" s="9">
        <f t="shared" si="47"/>
        <v>0</v>
      </c>
    </row>
    <row r="158" spans="1:11" ht="15">
      <c r="A158" s="32">
        <v>426591</v>
      </c>
      <c r="B158" s="31" t="s">
        <v>133</v>
      </c>
      <c r="C158" s="20"/>
      <c r="D158" s="20"/>
      <c r="E158" s="20"/>
      <c r="F158" s="20"/>
      <c r="G158" s="20"/>
      <c r="H158" s="20"/>
      <c r="I158" s="20"/>
      <c r="J158" s="20"/>
      <c r="K158" s="9">
        <f t="shared" si="47"/>
        <v>0</v>
      </c>
    </row>
    <row r="159" spans="1:11" ht="15">
      <c r="A159" s="30">
        <v>426600</v>
      </c>
      <c r="B159" s="31" t="s">
        <v>134</v>
      </c>
      <c r="C159" s="20">
        <f aca="true" t="shared" si="54" ref="C159:J159">+C160+C161</f>
        <v>492894.14</v>
      </c>
      <c r="D159" s="20">
        <f>+D160+D161</f>
        <v>106090</v>
      </c>
      <c r="E159" s="20">
        <f>+E160+E161</f>
        <v>0</v>
      </c>
      <c r="F159" s="20">
        <f>+F160+F161</f>
        <v>0</v>
      </c>
      <c r="G159" s="20">
        <f>+G160+G161</f>
        <v>0</v>
      </c>
      <c r="H159" s="20">
        <f t="shared" si="54"/>
        <v>53045</v>
      </c>
      <c r="I159" s="20">
        <f t="shared" si="54"/>
        <v>0</v>
      </c>
      <c r="J159" s="20">
        <f t="shared" si="54"/>
        <v>0</v>
      </c>
      <c r="K159" s="9">
        <f t="shared" si="47"/>
        <v>652029.14</v>
      </c>
    </row>
    <row r="160" spans="1:11" ht="15">
      <c r="A160" s="32">
        <v>426611</v>
      </c>
      <c r="B160" s="31" t="s">
        <v>135</v>
      </c>
      <c r="C160" s="20">
        <f>+'2020'!C160*1.03</f>
        <v>492894.14</v>
      </c>
      <c r="D160" s="20">
        <f>+'2020'!D160*1.03</f>
        <v>106090</v>
      </c>
      <c r="E160" s="20"/>
      <c r="F160" s="20"/>
      <c r="G160" s="20"/>
      <c r="H160" s="20">
        <f>+'2020'!H160*1.03</f>
        <v>53045</v>
      </c>
      <c r="I160" s="20"/>
      <c r="J160" s="20"/>
      <c r="K160" s="9">
        <f t="shared" si="47"/>
        <v>652029.14</v>
      </c>
    </row>
    <row r="161" spans="1:11" ht="15">
      <c r="A161" s="32">
        <v>426621</v>
      </c>
      <c r="B161" s="31" t="s">
        <v>136</v>
      </c>
      <c r="C161" s="20"/>
      <c r="D161" s="20"/>
      <c r="E161" s="20"/>
      <c r="F161" s="20"/>
      <c r="G161" s="20"/>
      <c r="H161" s="20"/>
      <c r="I161" s="20"/>
      <c r="J161" s="20"/>
      <c r="K161" s="9">
        <f t="shared" si="47"/>
        <v>0</v>
      </c>
    </row>
    <row r="162" spans="1:11" ht="15">
      <c r="A162" s="30">
        <v>426700</v>
      </c>
      <c r="B162" s="31" t="s">
        <v>137</v>
      </c>
      <c r="C162" s="20"/>
      <c r="D162" s="20"/>
      <c r="E162" s="20"/>
      <c r="F162" s="20"/>
      <c r="G162" s="20"/>
      <c r="H162" s="20"/>
      <c r="I162" s="20"/>
      <c r="J162" s="20"/>
      <c r="K162" s="9">
        <f t="shared" si="47"/>
        <v>0</v>
      </c>
    </row>
    <row r="163" spans="1:11" ht="15">
      <c r="A163" s="30">
        <v>426800</v>
      </c>
      <c r="B163" s="31" t="s">
        <v>138</v>
      </c>
      <c r="C163" s="20">
        <f>+C164+C165+C166+C168+C167</f>
        <v>244007</v>
      </c>
      <c r="D163" s="20">
        <f aca="true" t="shared" si="55" ref="D163:J163">+D164+D165+D166+D168+D167</f>
        <v>4933185</v>
      </c>
      <c r="E163" s="20">
        <f t="shared" si="55"/>
        <v>0</v>
      </c>
      <c r="F163" s="20">
        <f t="shared" si="55"/>
        <v>0</v>
      </c>
      <c r="G163" s="20">
        <f t="shared" si="55"/>
        <v>0</v>
      </c>
      <c r="H163" s="20">
        <f t="shared" si="55"/>
        <v>31827</v>
      </c>
      <c r="I163" s="20">
        <f t="shared" si="55"/>
        <v>0</v>
      </c>
      <c r="J163" s="20">
        <f t="shared" si="55"/>
        <v>0</v>
      </c>
      <c r="K163" s="9">
        <f t="shared" si="47"/>
        <v>5209019</v>
      </c>
    </row>
    <row r="164" spans="1:11" ht="15">
      <c r="A164" s="32">
        <v>426811</v>
      </c>
      <c r="B164" s="31" t="s">
        <v>139</v>
      </c>
      <c r="C164" s="20">
        <f>+'2020'!C164*1.03</f>
        <v>106090</v>
      </c>
      <c r="D164" s="20"/>
      <c r="E164" s="20"/>
      <c r="F164" s="20"/>
      <c r="G164" s="20"/>
      <c r="H164" s="20"/>
      <c r="I164" s="20"/>
      <c r="J164" s="20"/>
      <c r="K164" s="9">
        <f t="shared" si="47"/>
        <v>106090</v>
      </c>
    </row>
    <row r="165" spans="1:11" ht="15">
      <c r="A165" s="32">
        <v>426812</v>
      </c>
      <c r="B165" s="31" t="s">
        <v>140</v>
      </c>
      <c r="C165" s="20">
        <f>+'2020'!C165*1.03</f>
        <v>31827</v>
      </c>
      <c r="D165" s="20"/>
      <c r="E165" s="20"/>
      <c r="F165" s="20"/>
      <c r="G165" s="20"/>
      <c r="H165" s="20"/>
      <c r="I165" s="20"/>
      <c r="J165" s="20"/>
      <c r="K165" s="9">
        <f t="shared" si="47"/>
        <v>31827</v>
      </c>
    </row>
    <row r="166" spans="1:11" ht="15">
      <c r="A166" s="32">
        <v>426819</v>
      </c>
      <c r="B166" s="31" t="s">
        <v>141</v>
      </c>
      <c r="C166" s="20">
        <f>+'2020'!C166*1.03</f>
        <v>106090</v>
      </c>
      <c r="D166" s="20"/>
      <c r="E166" s="20"/>
      <c r="F166" s="20"/>
      <c r="G166" s="20"/>
      <c r="H166" s="20"/>
      <c r="I166" s="20"/>
      <c r="J166" s="20"/>
      <c r="K166" s="9">
        <f t="shared" si="47"/>
        <v>106090</v>
      </c>
    </row>
    <row r="167" spans="1:11" ht="15">
      <c r="A167" s="32">
        <v>426821</v>
      </c>
      <c r="B167" s="31" t="s">
        <v>223</v>
      </c>
      <c r="C167" s="20">
        <f>+'2020'!C167*1.03</f>
        <v>0</v>
      </c>
      <c r="D167" s="20">
        <f>+'2020'!D167*1.03</f>
        <v>4933185</v>
      </c>
      <c r="E167" s="20"/>
      <c r="F167" s="20"/>
      <c r="G167" s="20"/>
      <c r="H167" s="20">
        <f>+'2020'!H167*1.03</f>
        <v>31827</v>
      </c>
      <c r="I167" s="20"/>
      <c r="J167" s="20"/>
      <c r="K167" s="9">
        <f>SUM(C167:J167)</f>
        <v>4965012</v>
      </c>
    </row>
    <row r="168" spans="1:11" ht="15">
      <c r="A168" s="32">
        <v>426822</v>
      </c>
      <c r="B168" s="31" t="s">
        <v>230</v>
      </c>
      <c r="C168" s="20">
        <f>+'2020'!C168*1.03</f>
        <v>0</v>
      </c>
      <c r="D168" s="20"/>
      <c r="E168" s="20"/>
      <c r="F168" s="20"/>
      <c r="G168" s="20"/>
      <c r="H168" s="20">
        <f>+'2020'!H168*1.03</f>
        <v>0</v>
      </c>
      <c r="I168" s="20"/>
      <c r="J168" s="20"/>
      <c r="K168" s="9">
        <f>SUM(C168:J168)</f>
        <v>0</v>
      </c>
    </row>
    <row r="169" spans="1:11" ht="15">
      <c r="A169" s="30">
        <v>426900</v>
      </c>
      <c r="B169" s="31" t="s">
        <v>142</v>
      </c>
      <c r="C169" s="20">
        <f aca="true" t="shared" si="56" ref="C169:J169">+C170+C171+C172</f>
        <v>53045</v>
      </c>
      <c r="D169" s="20">
        <f>+D170+D171+D172</f>
        <v>0</v>
      </c>
      <c r="E169" s="20">
        <f>+E170+E171+E172</f>
        <v>0</v>
      </c>
      <c r="F169" s="20">
        <f>+F170+F171+F172</f>
        <v>0</v>
      </c>
      <c r="G169" s="20">
        <f>+G170+G171+G172</f>
        <v>0</v>
      </c>
      <c r="H169" s="20">
        <f t="shared" si="56"/>
        <v>10609</v>
      </c>
      <c r="I169" s="20">
        <f t="shared" si="56"/>
        <v>0</v>
      </c>
      <c r="J169" s="20">
        <f t="shared" si="56"/>
        <v>0</v>
      </c>
      <c r="K169" s="9">
        <f t="shared" si="47"/>
        <v>63654</v>
      </c>
    </row>
    <row r="170" spans="1:11" ht="15">
      <c r="A170" s="32">
        <v>426912</v>
      </c>
      <c r="B170" s="31" t="s">
        <v>143</v>
      </c>
      <c r="C170" s="20">
        <f>+'2020'!C170*1.03</f>
        <v>0</v>
      </c>
      <c r="D170" s="20"/>
      <c r="E170" s="20"/>
      <c r="F170" s="20"/>
      <c r="G170" s="20"/>
      <c r="H170" s="20"/>
      <c r="I170" s="20"/>
      <c r="J170" s="20"/>
      <c r="K170" s="9">
        <f t="shared" si="47"/>
        <v>0</v>
      </c>
    </row>
    <row r="171" spans="1:11" ht="15">
      <c r="A171" s="32">
        <v>426913</v>
      </c>
      <c r="B171" s="31" t="s">
        <v>144</v>
      </c>
      <c r="C171" s="20">
        <f>+'2020'!C171*1.03</f>
        <v>21218</v>
      </c>
      <c r="D171" s="20"/>
      <c r="E171" s="20"/>
      <c r="F171" s="20"/>
      <c r="G171" s="20"/>
      <c r="H171" s="20"/>
      <c r="I171" s="20"/>
      <c r="J171" s="20"/>
      <c r="K171" s="9">
        <f t="shared" si="47"/>
        <v>21218</v>
      </c>
    </row>
    <row r="172" spans="1:11" ht="15">
      <c r="A172" s="32">
        <v>426919</v>
      </c>
      <c r="B172" s="31" t="s">
        <v>145</v>
      </c>
      <c r="C172" s="20">
        <f>+'2020'!C172*1.03</f>
        <v>31827</v>
      </c>
      <c r="D172" s="20"/>
      <c r="E172" s="20"/>
      <c r="F172" s="20"/>
      <c r="G172" s="20"/>
      <c r="H172" s="20">
        <f>+'2020'!H172*1.03</f>
        <v>10609</v>
      </c>
      <c r="I172" s="20"/>
      <c r="J172" s="20"/>
      <c r="K172" s="9">
        <f t="shared" si="47"/>
        <v>42436</v>
      </c>
    </row>
    <row r="173" spans="1:11" s="19" customFormat="1" ht="15">
      <c r="A173" s="28">
        <v>431000</v>
      </c>
      <c r="B173" s="29" t="s">
        <v>146</v>
      </c>
      <c r="C173" s="18">
        <f aca="true" t="shared" si="57" ref="C173:J173">+C174+C175+C176</f>
        <v>0</v>
      </c>
      <c r="D173" s="18">
        <f>+D174+D175+D176</f>
        <v>0</v>
      </c>
      <c r="E173" s="18">
        <f>+E174+E175+E176</f>
        <v>0</v>
      </c>
      <c r="F173" s="18">
        <f>+F174+F175+F176</f>
        <v>0</v>
      </c>
      <c r="G173" s="18">
        <f>+G174+G175+G176</f>
        <v>0</v>
      </c>
      <c r="H173" s="18">
        <f t="shared" si="57"/>
        <v>0</v>
      </c>
      <c r="I173" s="18">
        <f t="shared" si="57"/>
        <v>0</v>
      </c>
      <c r="J173" s="18">
        <f t="shared" si="57"/>
        <v>0</v>
      </c>
      <c r="K173" s="9">
        <f t="shared" si="47"/>
        <v>0</v>
      </c>
    </row>
    <row r="174" spans="1:11" ht="15">
      <c r="A174" s="30">
        <v>431100</v>
      </c>
      <c r="B174" s="31" t="s">
        <v>147</v>
      </c>
      <c r="C174" s="20"/>
      <c r="D174" s="20"/>
      <c r="E174" s="20"/>
      <c r="F174" s="20"/>
      <c r="G174" s="20"/>
      <c r="H174" s="20"/>
      <c r="I174" s="20"/>
      <c r="J174" s="20"/>
      <c r="K174" s="9">
        <f t="shared" si="47"/>
        <v>0</v>
      </c>
    </row>
    <row r="175" spans="1:11" ht="15">
      <c r="A175" s="30">
        <v>431200</v>
      </c>
      <c r="B175" s="31" t="s">
        <v>148</v>
      </c>
      <c r="C175" s="20"/>
      <c r="D175" s="20"/>
      <c r="E175" s="20"/>
      <c r="F175" s="20"/>
      <c r="G175" s="20"/>
      <c r="H175" s="20"/>
      <c r="I175" s="20"/>
      <c r="J175" s="20"/>
      <c r="K175" s="9">
        <f t="shared" si="47"/>
        <v>0</v>
      </c>
    </row>
    <row r="176" spans="1:11" ht="15">
      <c r="A176" s="30">
        <v>431300</v>
      </c>
      <c r="B176" s="31" t="s">
        <v>149</v>
      </c>
      <c r="C176" s="20"/>
      <c r="D176" s="20"/>
      <c r="E176" s="20"/>
      <c r="F176" s="20"/>
      <c r="G176" s="20"/>
      <c r="H176" s="20"/>
      <c r="I176" s="20"/>
      <c r="J176" s="20"/>
      <c r="K176" s="9">
        <f t="shared" si="47"/>
        <v>0</v>
      </c>
    </row>
    <row r="177" spans="1:11" s="19" customFormat="1" ht="15">
      <c r="A177" s="28">
        <v>433000</v>
      </c>
      <c r="B177" s="29" t="s">
        <v>150</v>
      </c>
      <c r="C177" s="34"/>
      <c r="D177" s="34"/>
      <c r="E177" s="34"/>
      <c r="F177" s="34"/>
      <c r="G177" s="34"/>
      <c r="H177" s="34"/>
      <c r="I177" s="34"/>
      <c r="J177" s="34"/>
      <c r="K177" s="9">
        <f t="shared" si="47"/>
        <v>0</v>
      </c>
    </row>
    <row r="178" spans="1:11" s="19" customFormat="1" ht="15">
      <c r="A178" s="28">
        <v>434000</v>
      </c>
      <c r="B178" s="29" t="s">
        <v>213</v>
      </c>
      <c r="C178" s="34"/>
      <c r="D178" s="34"/>
      <c r="E178" s="34"/>
      <c r="F178" s="34"/>
      <c r="G178" s="34"/>
      <c r="H178" s="34"/>
      <c r="I178" s="34"/>
      <c r="J178" s="34"/>
      <c r="K178" s="9">
        <f t="shared" si="47"/>
        <v>0</v>
      </c>
    </row>
    <row r="179" spans="1:11" s="19" customFormat="1" ht="15">
      <c r="A179" s="28">
        <v>441000</v>
      </c>
      <c r="B179" s="35" t="s">
        <v>151</v>
      </c>
      <c r="C179" s="18">
        <f aca="true" t="shared" si="58" ref="C179:J179">+C180+C181+C183+C184+C185+C186+C187+C188</f>
        <v>0</v>
      </c>
      <c r="D179" s="18">
        <f>+D180+D181+D183+D184+D185+D186+D187+D188</f>
        <v>0</v>
      </c>
      <c r="E179" s="18">
        <f>+E180+E181+E183+E184+E185+E186+E187+E188</f>
        <v>0</v>
      </c>
      <c r="F179" s="18">
        <f>+F180+F181+F183+F184+F185+F186+F187+F188</f>
        <v>0</v>
      </c>
      <c r="G179" s="18">
        <f>+G180+G181+G183+G184+G185+G186+G187+G188</f>
        <v>0</v>
      </c>
      <c r="H179" s="18">
        <f t="shared" si="58"/>
        <v>0</v>
      </c>
      <c r="I179" s="18">
        <f t="shared" si="58"/>
        <v>0</v>
      </c>
      <c r="J179" s="18">
        <f t="shared" si="58"/>
        <v>0</v>
      </c>
      <c r="K179" s="9">
        <f t="shared" si="47"/>
        <v>0</v>
      </c>
    </row>
    <row r="180" spans="1:11" ht="15">
      <c r="A180" s="30">
        <v>441100</v>
      </c>
      <c r="B180" s="12" t="s">
        <v>152</v>
      </c>
      <c r="C180" s="20"/>
      <c r="D180" s="20"/>
      <c r="E180" s="20"/>
      <c r="F180" s="20"/>
      <c r="G180" s="20"/>
      <c r="H180" s="20"/>
      <c r="I180" s="20"/>
      <c r="J180" s="20"/>
      <c r="K180" s="9">
        <f t="shared" si="47"/>
        <v>0</v>
      </c>
    </row>
    <row r="181" spans="1:11" ht="15">
      <c r="A181" s="30">
        <v>441200</v>
      </c>
      <c r="B181" s="12" t="s">
        <v>153</v>
      </c>
      <c r="C181" s="20">
        <f aca="true" t="shared" si="59" ref="C181:J181">+C182</f>
        <v>0</v>
      </c>
      <c r="D181" s="20">
        <f>+D182</f>
        <v>0</v>
      </c>
      <c r="E181" s="20">
        <f>+E182</f>
        <v>0</v>
      </c>
      <c r="F181" s="20">
        <f>+F182</f>
        <v>0</v>
      </c>
      <c r="G181" s="20">
        <f>+G182</f>
        <v>0</v>
      </c>
      <c r="H181" s="20">
        <f t="shared" si="59"/>
        <v>0</v>
      </c>
      <c r="I181" s="20">
        <f t="shared" si="59"/>
        <v>0</v>
      </c>
      <c r="J181" s="20">
        <f t="shared" si="59"/>
        <v>0</v>
      </c>
      <c r="K181" s="9">
        <f t="shared" si="47"/>
        <v>0</v>
      </c>
    </row>
    <row r="182" spans="1:11" ht="15">
      <c r="A182" s="32">
        <v>441241</v>
      </c>
      <c r="B182" s="12" t="s">
        <v>154</v>
      </c>
      <c r="C182" s="20"/>
      <c r="D182" s="20"/>
      <c r="E182" s="20"/>
      <c r="F182" s="20"/>
      <c r="G182" s="20"/>
      <c r="H182" s="20"/>
      <c r="I182" s="20"/>
      <c r="J182" s="20"/>
      <c r="K182" s="9">
        <f t="shared" si="47"/>
        <v>0</v>
      </c>
    </row>
    <row r="183" spans="1:11" ht="15">
      <c r="A183" s="30">
        <v>441300</v>
      </c>
      <c r="B183" s="12" t="s">
        <v>155</v>
      </c>
      <c r="C183" s="20"/>
      <c r="D183" s="20"/>
      <c r="E183" s="20"/>
      <c r="F183" s="20"/>
      <c r="G183" s="20"/>
      <c r="H183" s="20"/>
      <c r="I183" s="20"/>
      <c r="J183" s="20"/>
      <c r="K183" s="9">
        <f t="shared" si="47"/>
        <v>0</v>
      </c>
    </row>
    <row r="184" spans="1:11" ht="15">
      <c r="A184" s="30">
        <v>441400</v>
      </c>
      <c r="B184" s="12" t="s">
        <v>156</v>
      </c>
      <c r="C184" s="20"/>
      <c r="D184" s="20"/>
      <c r="E184" s="20"/>
      <c r="F184" s="20"/>
      <c r="G184" s="20"/>
      <c r="H184" s="20"/>
      <c r="I184" s="20"/>
      <c r="J184" s="20"/>
      <c r="K184" s="9">
        <f t="shared" si="47"/>
        <v>0</v>
      </c>
    </row>
    <row r="185" spans="1:11" ht="15">
      <c r="A185" s="30">
        <v>441500</v>
      </c>
      <c r="B185" s="12" t="s">
        <v>157</v>
      </c>
      <c r="C185" s="20"/>
      <c r="D185" s="20"/>
      <c r="E185" s="20"/>
      <c r="F185" s="20"/>
      <c r="G185" s="20"/>
      <c r="H185" s="20"/>
      <c r="I185" s="20"/>
      <c r="J185" s="20"/>
      <c r="K185" s="9">
        <f t="shared" si="47"/>
        <v>0</v>
      </c>
    </row>
    <row r="186" spans="1:11" ht="15">
      <c r="A186" s="30">
        <v>441600</v>
      </c>
      <c r="B186" s="12" t="s">
        <v>158</v>
      </c>
      <c r="C186" s="20"/>
      <c r="D186" s="20"/>
      <c r="E186" s="20"/>
      <c r="F186" s="20"/>
      <c r="G186" s="20"/>
      <c r="H186" s="20"/>
      <c r="I186" s="20"/>
      <c r="J186" s="20"/>
      <c r="K186" s="9">
        <f t="shared" si="47"/>
        <v>0</v>
      </c>
    </row>
    <row r="187" spans="1:11" ht="15">
      <c r="A187" s="30">
        <v>441700</v>
      </c>
      <c r="B187" s="12" t="s">
        <v>159</v>
      </c>
      <c r="C187" s="20"/>
      <c r="D187" s="20"/>
      <c r="E187" s="20"/>
      <c r="F187" s="20"/>
      <c r="G187" s="20"/>
      <c r="H187" s="20"/>
      <c r="I187" s="20"/>
      <c r="J187" s="20"/>
      <c r="K187" s="9">
        <f t="shared" si="47"/>
        <v>0</v>
      </c>
    </row>
    <row r="188" spans="1:11" ht="15">
      <c r="A188" s="30">
        <v>441800</v>
      </c>
      <c r="B188" s="12" t="s">
        <v>160</v>
      </c>
      <c r="C188" s="20"/>
      <c r="D188" s="20"/>
      <c r="E188" s="20"/>
      <c r="F188" s="20"/>
      <c r="G188" s="20"/>
      <c r="H188" s="20"/>
      <c r="I188" s="20"/>
      <c r="J188" s="20"/>
      <c r="K188" s="9">
        <f t="shared" si="47"/>
        <v>0</v>
      </c>
    </row>
    <row r="189" spans="1:11" s="19" customFormat="1" ht="15">
      <c r="A189" s="28">
        <v>443000</v>
      </c>
      <c r="B189" s="25" t="s">
        <v>161</v>
      </c>
      <c r="C189" s="34"/>
      <c r="D189" s="34"/>
      <c r="E189" s="34"/>
      <c r="F189" s="34"/>
      <c r="G189" s="34"/>
      <c r="H189" s="34"/>
      <c r="I189" s="34"/>
      <c r="J189" s="34"/>
      <c r="K189" s="9">
        <f t="shared" si="47"/>
        <v>0</v>
      </c>
    </row>
    <row r="190" spans="1:11" s="19" customFormat="1" ht="15">
      <c r="A190" s="28">
        <v>444000</v>
      </c>
      <c r="B190" s="17" t="s">
        <v>162</v>
      </c>
      <c r="C190" s="34"/>
      <c r="D190" s="34"/>
      <c r="E190" s="34"/>
      <c r="F190" s="34"/>
      <c r="G190" s="34"/>
      <c r="H190" s="34"/>
      <c r="I190" s="34"/>
      <c r="J190" s="34"/>
      <c r="K190" s="9">
        <f t="shared" si="47"/>
        <v>0</v>
      </c>
    </row>
    <row r="191" spans="1:11" s="19" customFormat="1" ht="15">
      <c r="A191" s="28">
        <v>463000</v>
      </c>
      <c r="B191" s="17" t="s">
        <v>214</v>
      </c>
      <c r="C191" s="34"/>
      <c r="D191" s="34"/>
      <c r="E191" s="34"/>
      <c r="F191" s="34"/>
      <c r="G191" s="34"/>
      <c r="H191" s="34"/>
      <c r="I191" s="34"/>
      <c r="J191" s="34"/>
      <c r="K191" s="9">
        <f t="shared" si="47"/>
        <v>0</v>
      </c>
    </row>
    <row r="192" spans="1:11" s="19" customFormat="1" ht="15">
      <c r="A192" s="28">
        <v>472000</v>
      </c>
      <c r="B192" s="17" t="s">
        <v>220</v>
      </c>
      <c r="C192" s="34">
        <f>+C193+C194</f>
        <v>0</v>
      </c>
      <c r="D192" s="34">
        <f aca="true" t="shared" si="60" ref="D192:J192">+D193+D194</f>
        <v>795675</v>
      </c>
      <c r="E192" s="34">
        <f t="shared" si="60"/>
        <v>0</v>
      </c>
      <c r="F192" s="34">
        <f t="shared" si="60"/>
        <v>0</v>
      </c>
      <c r="G192" s="34">
        <f t="shared" si="60"/>
        <v>0</v>
      </c>
      <c r="H192" s="34">
        <f t="shared" si="60"/>
        <v>0</v>
      </c>
      <c r="I192" s="34">
        <f t="shared" si="60"/>
        <v>0</v>
      </c>
      <c r="J192" s="34">
        <f t="shared" si="60"/>
        <v>0</v>
      </c>
      <c r="K192" s="9">
        <f t="shared" si="47"/>
        <v>795675</v>
      </c>
    </row>
    <row r="193" spans="1:11" s="19" customFormat="1" ht="15">
      <c r="A193" s="98">
        <v>472717</v>
      </c>
      <c r="B193" s="99" t="s">
        <v>221</v>
      </c>
      <c r="C193" s="100"/>
      <c r="D193" s="20">
        <f>+'2020'!D193*1.03</f>
        <v>615322</v>
      </c>
      <c r="E193" s="100"/>
      <c r="F193" s="100"/>
      <c r="G193" s="100"/>
      <c r="H193" s="100"/>
      <c r="I193" s="100"/>
      <c r="J193" s="100"/>
      <c r="K193" s="9">
        <f t="shared" si="47"/>
        <v>615322</v>
      </c>
    </row>
    <row r="194" spans="1:11" s="19" customFormat="1" ht="15">
      <c r="A194" s="98">
        <v>472719</v>
      </c>
      <c r="B194" s="99" t="s">
        <v>222</v>
      </c>
      <c r="C194" s="100"/>
      <c r="D194" s="20">
        <f>+'2020'!D194*1.03</f>
        <v>180353</v>
      </c>
      <c r="E194" s="100"/>
      <c r="F194" s="100"/>
      <c r="G194" s="100"/>
      <c r="H194" s="100"/>
      <c r="I194" s="100"/>
      <c r="J194" s="100"/>
      <c r="K194" s="9">
        <f t="shared" si="47"/>
        <v>180353</v>
      </c>
    </row>
    <row r="195" spans="1:11" s="19" customFormat="1" ht="15">
      <c r="A195" s="28">
        <v>481000</v>
      </c>
      <c r="B195" s="17" t="s">
        <v>163</v>
      </c>
      <c r="C195" s="18">
        <f aca="true" t="shared" si="61" ref="C195:J195">+C196+C197</f>
        <v>0</v>
      </c>
      <c r="D195" s="18">
        <f>+D196+D197</f>
        <v>0</v>
      </c>
      <c r="E195" s="18">
        <f>+E196+E197</f>
        <v>0</v>
      </c>
      <c r="F195" s="18">
        <f>+F196+F197</f>
        <v>0</v>
      </c>
      <c r="G195" s="18">
        <f>+G196+G197</f>
        <v>0</v>
      </c>
      <c r="H195" s="18">
        <f t="shared" si="61"/>
        <v>0</v>
      </c>
      <c r="I195" s="18">
        <f t="shared" si="61"/>
        <v>0</v>
      </c>
      <c r="J195" s="18">
        <f t="shared" si="61"/>
        <v>0</v>
      </c>
      <c r="K195" s="9">
        <f t="shared" si="47"/>
        <v>0</v>
      </c>
    </row>
    <row r="196" spans="1:11" ht="15">
      <c r="A196" s="30">
        <v>481100</v>
      </c>
      <c r="B196" s="12" t="s">
        <v>164</v>
      </c>
      <c r="C196" s="20"/>
      <c r="D196" s="20"/>
      <c r="E196" s="20"/>
      <c r="F196" s="20"/>
      <c r="G196" s="20"/>
      <c r="H196" s="20"/>
      <c r="I196" s="20"/>
      <c r="J196" s="20"/>
      <c r="K196" s="9">
        <f t="shared" si="47"/>
        <v>0</v>
      </c>
    </row>
    <row r="197" spans="1:11" ht="15">
      <c r="A197" s="30">
        <v>481900</v>
      </c>
      <c r="B197" s="12" t="s">
        <v>165</v>
      </c>
      <c r="C197" s="20">
        <f aca="true" t="shared" si="62" ref="C197:J197">+C198+C199+C200</f>
        <v>0</v>
      </c>
      <c r="D197" s="20">
        <f>+D198+D199+D200</f>
        <v>0</v>
      </c>
      <c r="E197" s="20">
        <f>+E198+E199+E200</f>
        <v>0</v>
      </c>
      <c r="F197" s="20">
        <f>+F198+F199+F200</f>
        <v>0</v>
      </c>
      <c r="G197" s="20">
        <f>+G198+G199+G200</f>
        <v>0</v>
      </c>
      <c r="H197" s="20">
        <f t="shared" si="62"/>
        <v>0</v>
      </c>
      <c r="I197" s="20">
        <f t="shared" si="62"/>
        <v>0</v>
      </c>
      <c r="J197" s="20">
        <f t="shared" si="62"/>
        <v>0</v>
      </c>
      <c r="K197" s="9">
        <f t="shared" si="47"/>
        <v>0</v>
      </c>
    </row>
    <row r="198" spans="1:11" ht="15">
      <c r="A198" s="32">
        <v>481911</v>
      </c>
      <c r="B198" s="12" t="s">
        <v>166</v>
      </c>
      <c r="C198" s="20"/>
      <c r="D198" s="20"/>
      <c r="E198" s="20"/>
      <c r="F198" s="20"/>
      <c r="G198" s="20"/>
      <c r="H198" s="20"/>
      <c r="I198" s="20"/>
      <c r="J198" s="20"/>
      <c r="K198" s="9">
        <f t="shared" si="47"/>
        <v>0</v>
      </c>
    </row>
    <row r="199" spans="1:11" ht="15">
      <c r="A199" s="32">
        <v>481941</v>
      </c>
      <c r="B199" s="12" t="s">
        <v>167</v>
      </c>
      <c r="C199" s="20"/>
      <c r="D199" s="20"/>
      <c r="E199" s="20"/>
      <c r="F199" s="20"/>
      <c r="G199" s="20"/>
      <c r="H199" s="20"/>
      <c r="I199" s="20"/>
      <c r="J199" s="20"/>
      <c r="K199" s="9">
        <f t="shared" si="47"/>
        <v>0</v>
      </c>
    </row>
    <row r="200" spans="1:11" ht="15">
      <c r="A200" s="32">
        <v>481991</v>
      </c>
      <c r="B200" s="12" t="s">
        <v>168</v>
      </c>
      <c r="C200" s="20"/>
      <c r="D200" s="20"/>
      <c r="E200" s="20"/>
      <c r="F200" s="20"/>
      <c r="G200" s="20"/>
      <c r="H200" s="20"/>
      <c r="I200" s="20"/>
      <c r="J200" s="20"/>
      <c r="K200" s="9">
        <f t="shared" si="47"/>
        <v>0</v>
      </c>
    </row>
    <row r="201" spans="1:11" s="19" customFormat="1" ht="15">
      <c r="A201" s="28">
        <v>482000</v>
      </c>
      <c r="B201" s="36" t="s">
        <v>169</v>
      </c>
      <c r="C201" s="18">
        <f aca="true" t="shared" si="63" ref="C201:J201">+C202+C203+C204</f>
        <v>9548.1</v>
      </c>
      <c r="D201" s="18">
        <f>+D202+D203+D204</f>
        <v>0</v>
      </c>
      <c r="E201" s="18">
        <f>+E202+E203+E204</f>
        <v>0</v>
      </c>
      <c r="F201" s="18">
        <f>+F202+F203+F204</f>
        <v>0</v>
      </c>
      <c r="G201" s="18">
        <f>+G202+G203+G204</f>
        <v>0</v>
      </c>
      <c r="H201" s="18">
        <f t="shared" si="63"/>
        <v>0</v>
      </c>
      <c r="I201" s="18">
        <f t="shared" si="63"/>
        <v>0</v>
      </c>
      <c r="J201" s="18">
        <f t="shared" si="63"/>
        <v>0</v>
      </c>
      <c r="K201" s="9">
        <f t="shared" si="47"/>
        <v>9548.1</v>
      </c>
    </row>
    <row r="202" spans="1:11" ht="15">
      <c r="A202" s="30">
        <v>482200</v>
      </c>
      <c r="B202" s="12" t="s">
        <v>170</v>
      </c>
      <c r="C202" s="20">
        <f>+'2020'!C202*1.03</f>
        <v>9548.1</v>
      </c>
      <c r="D202" s="20"/>
      <c r="E202" s="20"/>
      <c r="F202" s="20"/>
      <c r="G202" s="20"/>
      <c r="H202" s="20"/>
      <c r="I202" s="20"/>
      <c r="J202" s="20"/>
      <c r="K202" s="9">
        <f t="shared" si="47"/>
        <v>9548.1</v>
      </c>
    </row>
    <row r="203" spans="1:11" ht="15">
      <c r="A203" s="30">
        <v>482300</v>
      </c>
      <c r="B203" s="12" t="s">
        <v>171</v>
      </c>
      <c r="C203" s="20"/>
      <c r="D203" s="20"/>
      <c r="E203" s="20"/>
      <c r="F203" s="20"/>
      <c r="G203" s="20"/>
      <c r="H203" s="20"/>
      <c r="I203" s="20"/>
      <c r="J203" s="20"/>
      <c r="K203" s="9">
        <f aca="true" t="shared" si="64" ref="K203:K208">SUM(C203:J203)</f>
        <v>0</v>
      </c>
    </row>
    <row r="204" spans="1:11" ht="15">
      <c r="A204" s="30">
        <v>482400</v>
      </c>
      <c r="B204" s="12" t="s">
        <v>172</v>
      </c>
      <c r="C204" s="20"/>
      <c r="D204" s="20"/>
      <c r="E204" s="20"/>
      <c r="F204" s="20"/>
      <c r="G204" s="20"/>
      <c r="H204" s="20"/>
      <c r="I204" s="20"/>
      <c r="J204" s="20"/>
      <c r="K204" s="9">
        <f t="shared" si="64"/>
        <v>0</v>
      </c>
    </row>
    <row r="205" spans="1:11" s="19" customFormat="1" ht="15">
      <c r="A205" s="28">
        <v>483000</v>
      </c>
      <c r="B205" s="25" t="s">
        <v>173</v>
      </c>
      <c r="C205" s="34"/>
      <c r="D205" s="34"/>
      <c r="E205" s="34"/>
      <c r="F205" s="34"/>
      <c r="G205" s="34"/>
      <c r="H205" s="34"/>
      <c r="I205" s="34"/>
      <c r="J205" s="34"/>
      <c r="K205" s="9">
        <f t="shared" si="64"/>
        <v>0</v>
      </c>
    </row>
    <row r="206" spans="1:11" s="19" customFormat="1" ht="15">
      <c r="A206" s="28">
        <v>484000</v>
      </c>
      <c r="B206" s="25" t="s">
        <v>174</v>
      </c>
      <c r="C206" s="34"/>
      <c r="D206" s="34"/>
      <c r="E206" s="34"/>
      <c r="F206" s="34"/>
      <c r="G206" s="34"/>
      <c r="H206" s="34"/>
      <c r="I206" s="34"/>
      <c r="J206" s="34"/>
      <c r="K206" s="9">
        <f t="shared" si="64"/>
        <v>0</v>
      </c>
    </row>
    <row r="207" spans="1:11" s="19" customFormat="1" ht="15">
      <c r="A207" s="28">
        <v>485000</v>
      </c>
      <c r="B207" s="25" t="s">
        <v>175</v>
      </c>
      <c r="C207" s="34"/>
      <c r="D207" s="34"/>
      <c r="E207" s="34"/>
      <c r="F207" s="34"/>
      <c r="G207" s="34"/>
      <c r="H207" s="34"/>
      <c r="I207" s="34"/>
      <c r="J207" s="34"/>
      <c r="K207" s="9">
        <f t="shared" si="64"/>
        <v>0</v>
      </c>
    </row>
    <row r="208" spans="1:11" s="19" customFormat="1" ht="15.75" thickBot="1">
      <c r="A208" s="37">
        <v>490000</v>
      </c>
      <c r="B208" s="38" t="s">
        <v>176</v>
      </c>
      <c r="C208" s="39"/>
      <c r="D208" s="39"/>
      <c r="E208" s="39"/>
      <c r="F208" s="39"/>
      <c r="G208" s="39"/>
      <c r="H208" s="39"/>
      <c r="I208" s="39"/>
      <c r="J208" s="39"/>
      <c r="K208" s="76">
        <f t="shared" si="64"/>
        <v>0</v>
      </c>
    </row>
    <row r="209" spans="1:11" s="43" customFormat="1" ht="16.5" thickBot="1">
      <c r="A209" s="40"/>
      <c r="B209" s="41" t="s">
        <v>177</v>
      </c>
      <c r="C209" s="42">
        <f>+C208+C207+C206+C205+C201+C195+C191+C190+C189+C192+C179+C178+C177+C173+C142+C120+C105+C81+C67+C42+C38+C35+C25+C21+C14+C11</f>
        <v>10395459.926199999</v>
      </c>
      <c r="D209" s="42">
        <f>+D208+D207+D206+D205+D201+D195+D191+D190+D189+D192+D179+D178+D177+D173+D142+D120+D105+D81+D67+D42+D38+D35+D25+D21+D14+D11</f>
        <v>8973092.2</v>
      </c>
      <c r="E209" s="42">
        <f aca="true" t="shared" si="65" ref="E209:K209">+E208+E207+E206+E205+E201+E195+E191+E190+E189+E192+E179+E178+E177+E173+E142+E120+E105+E81+E67+E42+E38+E35+E25+E21+E14+E11</f>
        <v>0</v>
      </c>
      <c r="F209" s="42">
        <f t="shared" si="65"/>
        <v>72141200</v>
      </c>
      <c r="G209" s="42">
        <f t="shared" si="65"/>
        <v>0</v>
      </c>
      <c r="H209" s="42">
        <f t="shared" si="65"/>
        <v>208997.3</v>
      </c>
      <c r="I209" s="42">
        <f t="shared" si="65"/>
        <v>0</v>
      </c>
      <c r="J209" s="42">
        <f t="shared" si="65"/>
        <v>0</v>
      </c>
      <c r="K209" s="42">
        <f t="shared" si="65"/>
        <v>91718749.4262</v>
      </c>
    </row>
    <row r="210" spans="1:11" s="43" customFormat="1" ht="16.5" thickBot="1">
      <c r="A210" s="85"/>
      <c r="B210" s="86"/>
      <c r="C210" s="87"/>
      <c r="D210" s="87"/>
      <c r="E210" s="87"/>
      <c r="F210" s="87"/>
      <c r="G210" s="87"/>
      <c r="H210" s="87"/>
      <c r="I210" s="87"/>
      <c r="J210" s="87"/>
      <c r="K210" s="88"/>
    </row>
    <row r="211" spans="1:11" s="92" customFormat="1" ht="24.75" customHeight="1" thickTop="1">
      <c r="A211" s="108" t="s">
        <v>217</v>
      </c>
      <c r="B211" s="108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1:11" s="90" customFormat="1" ht="24.75" customHeight="1">
      <c r="A212" s="116" t="s">
        <v>218</v>
      </c>
      <c r="B212" s="117"/>
      <c r="C212" s="122"/>
      <c r="D212" s="122"/>
      <c r="E212" s="122"/>
      <c r="F212" s="122"/>
      <c r="G212" s="122"/>
      <c r="H212" s="122"/>
      <c r="I212" s="122"/>
      <c r="J212" s="122"/>
      <c r="K212" s="117"/>
    </row>
    <row r="213" spans="1:11" s="90" customFormat="1" ht="24.75" customHeight="1">
      <c r="A213" s="116" t="s">
        <v>219</v>
      </c>
      <c r="B213" s="117"/>
      <c r="C213" s="122"/>
      <c r="D213" s="122"/>
      <c r="E213" s="122"/>
      <c r="F213" s="122"/>
      <c r="G213" s="122"/>
      <c r="H213" s="122"/>
      <c r="I213" s="122"/>
      <c r="J213" s="122"/>
      <c r="K213" s="117"/>
    </row>
    <row r="214" spans="1:11" s="19" customFormat="1" ht="15">
      <c r="A214" s="44">
        <v>511000</v>
      </c>
      <c r="B214" s="8" t="s">
        <v>147</v>
      </c>
      <c r="C214" s="9">
        <f aca="true" t="shared" si="66" ref="C214:J214">C215+C216+C218+C221</f>
        <v>530450</v>
      </c>
      <c r="D214" s="9">
        <f>D215+D216+D218+D221</f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 t="shared" si="66"/>
        <v>0</v>
      </c>
      <c r="I214" s="9">
        <f t="shared" si="66"/>
        <v>0</v>
      </c>
      <c r="J214" s="9">
        <f t="shared" si="66"/>
        <v>0</v>
      </c>
      <c r="K214" s="76">
        <f aca="true" t="shared" si="67" ref="K214:K244">SUM(C214:J214)</f>
        <v>530450</v>
      </c>
    </row>
    <row r="215" spans="1:11" ht="15">
      <c r="A215" s="45">
        <v>511100</v>
      </c>
      <c r="B215" s="46" t="s">
        <v>178</v>
      </c>
      <c r="C215" s="47"/>
      <c r="D215" s="47"/>
      <c r="E215" s="47"/>
      <c r="F215" s="47"/>
      <c r="G215" s="47"/>
      <c r="H215" s="47"/>
      <c r="I215" s="47"/>
      <c r="J215" s="47"/>
      <c r="K215" s="76">
        <f t="shared" si="67"/>
        <v>0</v>
      </c>
    </row>
    <row r="216" spans="1:11" ht="15">
      <c r="A216" s="45">
        <v>511200</v>
      </c>
      <c r="B216" s="46" t="s">
        <v>179</v>
      </c>
      <c r="C216" s="47">
        <f aca="true" t="shared" si="68" ref="C216:J216">+C217</f>
        <v>0</v>
      </c>
      <c r="D216" s="47">
        <f>+D217</f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 t="shared" si="68"/>
        <v>0</v>
      </c>
      <c r="I216" s="47">
        <f t="shared" si="68"/>
        <v>0</v>
      </c>
      <c r="J216" s="47">
        <f t="shared" si="68"/>
        <v>0</v>
      </c>
      <c r="K216" s="76">
        <f t="shared" si="67"/>
        <v>0</v>
      </c>
    </row>
    <row r="217" spans="1:11" ht="15">
      <c r="A217" s="48">
        <v>511226</v>
      </c>
      <c r="B217" s="46" t="s">
        <v>180</v>
      </c>
      <c r="C217" s="47"/>
      <c r="D217" s="47"/>
      <c r="E217" s="47"/>
      <c r="F217" s="47"/>
      <c r="G217" s="47"/>
      <c r="H217" s="47"/>
      <c r="I217" s="47"/>
      <c r="J217" s="47"/>
      <c r="K217" s="76">
        <f t="shared" si="67"/>
        <v>0</v>
      </c>
    </row>
    <row r="218" spans="1:11" ht="15">
      <c r="A218" s="45">
        <v>511300</v>
      </c>
      <c r="B218" s="46" t="s">
        <v>181</v>
      </c>
      <c r="C218" s="47">
        <f aca="true" t="shared" si="69" ref="C218:J218">+C219+C220</f>
        <v>0</v>
      </c>
      <c r="D218" s="47">
        <f>+D219+D220</f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 t="shared" si="69"/>
        <v>0</v>
      </c>
      <c r="I218" s="47">
        <f t="shared" si="69"/>
        <v>0</v>
      </c>
      <c r="J218" s="47">
        <f t="shared" si="69"/>
        <v>0</v>
      </c>
      <c r="K218" s="76">
        <f t="shared" si="67"/>
        <v>0</v>
      </c>
    </row>
    <row r="219" spans="1:11" ht="15">
      <c r="A219" s="48">
        <v>511323</v>
      </c>
      <c r="B219" s="46" t="s">
        <v>182</v>
      </c>
      <c r="C219" s="47"/>
      <c r="D219" s="47"/>
      <c r="E219" s="47"/>
      <c r="F219" s="47"/>
      <c r="G219" s="47"/>
      <c r="H219" s="47"/>
      <c r="I219" s="47"/>
      <c r="J219" s="47"/>
      <c r="K219" s="76">
        <f t="shared" si="67"/>
        <v>0</v>
      </c>
    </row>
    <row r="220" spans="1:11" ht="15">
      <c r="A220" s="48">
        <v>511394</v>
      </c>
      <c r="B220" s="46" t="s">
        <v>183</v>
      </c>
      <c r="C220" s="47"/>
      <c r="D220" s="47"/>
      <c r="E220" s="47"/>
      <c r="F220" s="47"/>
      <c r="G220" s="47"/>
      <c r="H220" s="47"/>
      <c r="I220" s="47"/>
      <c r="J220" s="47"/>
      <c r="K220" s="76">
        <f t="shared" si="67"/>
        <v>0</v>
      </c>
    </row>
    <row r="221" spans="1:11" ht="15">
      <c r="A221" s="45">
        <v>511400</v>
      </c>
      <c r="B221" s="46" t="s">
        <v>184</v>
      </c>
      <c r="C221" s="47">
        <f>+C223+C224+C222</f>
        <v>530450</v>
      </c>
      <c r="D221" s="47">
        <f aca="true" t="shared" si="70" ref="D221:J221">+D223+D224+D222</f>
        <v>0</v>
      </c>
      <c r="E221" s="47">
        <f t="shared" si="70"/>
        <v>0</v>
      </c>
      <c r="F221" s="47">
        <f t="shared" si="70"/>
        <v>0</v>
      </c>
      <c r="G221" s="47">
        <f t="shared" si="70"/>
        <v>0</v>
      </c>
      <c r="H221" s="47">
        <f t="shared" si="70"/>
        <v>0</v>
      </c>
      <c r="I221" s="47">
        <f t="shared" si="70"/>
        <v>0</v>
      </c>
      <c r="J221" s="47">
        <f t="shared" si="70"/>
        <v>0</v>
      </c>
      <c r="K221" s="76">
        <f t="shared" si="67"/>
        <v>530450</v>
      </c>
    </row>
    <row r="222" spans="1:11" ht="15">
      <c r="A222" s="45">
        <v>511411</v>
      </c>
      <c r="B222" s="46" t="s">
        <v>231</v>
      </c>
      <c r="C222" s="20">
        <f>+'2020'!C222*1.03</f>
        <v>0</v>
      </c>
      <c r="D222" s="47"/>
      <c r="E222" s="47"/>
      <c r="F222" s="47"/>
      <c r="G222" s="47"/>
      <c r="H222" s="47"/>
      <c r="I222" s="47"/>
      <c r="J222" s="47"/>
      <c r="K222" s="76">
        <f t="shared" si="67"/>
        <v>0</v>
      </c>
    </row>
    <row r="223" spans="1:11" ht="15">
      <c r="A223" s="48">
        <v>511421</v>
      </c>
      <c r="B223" s="46" t="s">
        <v>185</v>
      </c>
      <c r="C223" s="20">
        <f>+'2020'!C223*1.03</f>
        <v>0</v>
      </c>
      <c r="D223" s="47"/>
      <c r="E223" s="47"/>
      <c r="F223" s="47"/>
      <c r="G223" s="47"/>
      <c r="H223" s="47"/>
      <c r="I223" s="47"/>
      <c r="J223" s="47"/>
      <c r="K223" s="76">
        <f t="shared" si="67"/>
        <v>0</v>
      </c>
    </row>
    <row r="224" spans="1:11" ht="15">
      <c r="A224" s="48">
        <v>511451</v>
      </c>
      <c r="B224" s="46" t="s">
        <v>186</v>
      </c>
      <c r="C224" s="20">
        <f>+'2020'!C224*1.03</f>
        <v>530450</v>
      </c>
      <c r="D224" s="47"/>
      <c r="E224" s="47"/>
      <c r="F224" s="47"/>
      <c r="G224" s="47"/>
      <c r="H224" s="47"/>
      <c r="I224" s="47"/>
      <c r="J224" s="47"/>
      <c r="K224" s="76">
        <f t="shared" si="67"/>
        <v>530450</v>
      </c>
    </row>
    <row r="225" spans="1:11" s="19" customFormat="1" ht="15">
      <c r="A225" s="28">
        <v>512000</v>
      </c>
      <c r="B225" s="17" t="s">
        <v>148</v>
      </c>
      <c r="C225" s="18">
        <f aca="true" t="shared" si="71" ref="C225:J225">C226+C227+C232+C233+C234+C235</f>
        <v>53045</v>
      </c>
      <c r="D225" s="18">
        <f>D226+D227+D232+D233+D234+D235</f>
        <v>0</v>
      </c>
      <c r="E225" s="18">
        <f>E226+E227+E232+E233+E234+E235</f>
        <v>0</v>
      </c>
      <c r="F225" s="18">
        <f>F226+F227+F232+F233+F234+F235</f>
        <v>0</v>
      </c>
      <c r="G225" s="18">
        <f>G226+G227+G232+G233+G234+G235</f>
        <v>0</v>
      </c>
      <c r="H225" s="18">
        <f t="shared" si="71"/>
        <v>106090</v>
      </c>
      <c r="I225" s="18">
        <f t="shared" si="71"/>
        <v>0</v>
      </c>
      <c r="J225" s="18">
        <f t="shared" si="71"/>
        <v>0</v>
      </c>
      <c r="K225" s="76">
        <f t="shared" si="67"/>
        <v>159135</v>
      </c>
    </row>
    <row r="226" spans="1:11" ht="15">
      <c r="A226" s="49">
        <v>512100</v>
      </c>
      <c r="B226" s="50" t="s">
        <v>187</v>
      </c>
      <c r="C226" s="51"/>
      <c r="D226" s="51"/>
      <c r="E226" s="51"/>
      <c r="F226" s="51"/>
      <c r="G226" s="51"/>
      <c r="H226" s="51"/>
      <c r="I226" s="51"/>
      <c r="J226" s="51"/>
      <c r="K226" s="76">
        <f t="shared" si="67"/>
        <v>0</v>
      </c>
    </row>
    <row r="227" spans="1:11" ht="15">
      <c r="A227" s="49">
        <v>512200</v>
      </c>
      <c r="B227" s="50" t="s">
        <v>188</v>
      </c>
      <c r="C227" s="51">
        <f aca="true" t="shared" si="72" ref="C227:J227">+C228+C229+C230+C231</f>
        <v>0</v>
      </c>
      <c r="D227" s="51">
        <f>+D228+D229+D230+D231</f>
        <v>0</v>
      </c>
      <c r="E227" s="51">
        <f>+E228+E229+E230+E231</f>
        <v>0</v>
      </c>
      <c r="F227" s="51">
        <f>+F228+F229+F230+F231</f>
        <v>0</v>
      </c>
      <c r="G227" s="51">
        <f>+G228+G229+G230+G231</f>
        <v>0</v>
      </c>
      <c r="H227" s="51">
        <f t="shared" si="72"/>
        <v>0</v>
      </c>
      <c r="I227" s="51">
        <f t="shared" si="72"/>
        <v>0</v>
      </c>
      <c r="J227" s="51">
        <f t="shared" si="72"/>
        <v>0</v>
      </c>
      <c r="K227" s="76">
        <f t="shared" si="67"/>
        <v>0</v>
      </c>
    </row>
    <row r="228" spans="1:11" ht="15">
      <c r="A228" s="52">
        <v>512211</v>
      </c>
      <c r="B228" s="50" t="s">
        <v>111</v>
      </c>
      <c r="C228" s="51"/>
      <c r="D228" s="51"/>
      <c r="E228" s="51"/>
      <c r="F228" s="51"/>
      <c r="G228" s="51"/>
      <c r="H228" s="51"/>
      <c r="I228" s="51"/>
      <c r="J228" s="51"/>
      <c r="K228" s="76">
        <f t="shared" si="67"/>
        <v>0</v>
      </c>
    </row>
    <row r="229" spans="1:11" ht="15">
      <c r="A229" s="52">
        <v>512232</v>
      </c>
      <c r="B229" s="50" t="s">
        <v>189</v>
      </c>
      <c r="C229" s="51"/>
      <c r="D229" s="51"/>
      <c r="E229" s="51"/>
      <c r="F229" s="51"/>
      <c r="G229" s="51"/>
      <c r="H229" s="51"/>
      <c r="I229" s="51"/>
      <c r="J229" s="51"/>
      <c r="K229" s="76">
        <f t="shared" si="67"/>
        <v>0</v>
      </c>
    </row>
    <row r="230" spans="1:11" ht="15">
      <c r="A230" s="52">
        <v>512241</v>
      </c>
      <c r="B230" s="50" t="s">
        <v>190</v>
      </c>
      <c r="C230" s="51"/>
      <c r="D230" s="51"/>
      <c r="E230" s="51"/>
      <c r="F230" s="51"/>
      <c r="G230" s="51"/>
      <c r="H230" s="51"/>
      <c r="I230" s="51"/>
      <c r="J230" s="51"/>
      <c r="K230" s="76">
        <f t="shared" si="67"/>
        <v>0</v>
      </c>
    </row>
    <row r="231" spans="1:11" ht="15">
      <c r="A231" s="52">
        <v>512251</v>
      </c>
      <c r="B231" s="50" t="s">
        <v>113</v>
      </c>
      <c r="C231" s="51"/>
      <c r="D231" s="51"/>
      <c r="E231" s="51"/>
      <c r="F231" s="51"/>
      <c r="G231" s="51"/>
      <c r="H231" s="51"/>
      <c r="I231" s="51"/>
      <c r="J231" s="51"/>
      <c r="K231" s="76">
        <f t="shared" si="67"/>
        <v>0</v>
      </c>
    </row>
    <row r="232" spans="1:11" ht="15">
      <c r="A232" s="49">
        <v>512300</v>
      </c>
      <c r="B232" s="50" t="s">
        <v>191</v>
      </c>
      <c r="C232" s="51"/>
      <c r="D232" s="51"/>
      <c r="E232" s="51"/>
      <c r="F232" s="51"/>
      <c r="G232" s="51"/>
      <c r="H232" s="51"/>
      <c r="I232" s="51"/>
      <c r="J232" s="51"/>
      <c r="K232" s="76">
        <f t="shared" si="67"/>
        <v>0</v>
      </c>
    </row>
    <row r="233" spans="1:11" ht="15">
      <c r="A233" s="49">
        <v>512400</v>
      </c>
      <c r="B233" s="50" t="s">
        <v>192</v>
      </c>
      <c r="C233" s="51"/>
      <c r="D233" s="51"/>
      <c r="E233" s="51"/>
      <c r="F233" s="51"/>
      <c r="G233" s="51"/>
      <c r="H233" s="51"/>
      <c r="I233" s="51"/>
      <c r="J233" s="51"/>
      <c r="K233" s="76">
        <f t="shared" si="67"/>
        <v>0</v>
      </c>
    </row>
    <row r="234" spans="1:11" ht="15">
      <c r="A234" s="49">
        <v>512500</v>
      </c>
      <c r="B234" s="50" t="s">
        <v>193</v>
      </c>
      <c r="C234" s="51"/>
      <c r="D234" s="51"/>
      <c r="E234" s="51"/>
      <c r="F234" s="51"/>
      <c r="G234" s="51"/>
      <c r="H234" s="51"/>
      <c r="I234" s="51"/>
      <c r="J234" s="51"/>
      <c r="K234" s="76">
        <f t="shared" si="67"/>
        <v>0</v>
      </c>
    </row>
    <row r="235" spans="1:11" ht="15">
      <c r="A235" s="49">
        <v>512600</v>
      </c>
      <c r="B235" s="50" t="s">
        <v>194</v>
      </c>
      <c r="C235" s="51">
        <f aca="true" t="shared" si="73" ref="C235:J235">+C236+C237</f>
        <v>53045</v>
      </c>
      <c r="D235" s="51">
        <f>+D236+D237</f>
        <v>0</v>
      </c>
      <c r="E235" s="51">
        <f>+E236+E237</f>
        <v>0</v>
      </c>
      <c r="F235" s="51">
        <f>+F236+F237</f>
        <v>0</v>
      </c>
      <c r="G235" s="51">
        <f>+G236+G237</f>
        <v>0</v>
      </c>
      <c r="H235" s="51">
        <f t="shared" si="73"/>
        <v>106090</v>
      </c>
      <c r="I235" s="51">
        <f t="shared" si="73"/>
        <v>0</v>
      </c>
      <c r="J235" s="51">
        <f t="shared" si="73"/>
        <v>0</v>
      </c>
      <c r="K235" s="76">
        <f t="shared" si="67"/>
        <v>159135</v>
      </c>
    </row>
    <row r="236" spans="1:11" ht="15">
      <c r="A236" s="52">
        <v>512611</v>
      </c>
      <c r="B236" s="50" t="s">
        <v>195</v>
      </c>
      <c r="C236" s="20">
        <f>+'2020'!C236*1.03</f>
        <v>53045</v>
      </c>
      <c r="D236" s="51"/>
      <c r="E236" s="51"/>
      <c r="F236" s="51"/>
      <c r="G236" s="51"/>
      <c r="H236" s="20">
        <f>+'2020'!H236*1.03</f>
        <v>106090</v>
      </c>
      <c r="I236" s="51"/>
      <c r="J236" s="51"/>
      <c r="K236" s="76">
        <f t="shared" si="67"/>
        <v>159135</v>
      </c>
    </row>
    <row r="237" spans="1:11" ht="15">
      <c r="A237" s="52">
        <v>512631</v>
      </c>
      <c r="B237" s="50" t="s">
        <v>196</v>
      </c>
      <c r="C237" s="51"/>
      <c r="D237" s="51"/>
      <c r="E237" s="51"/>
      <c r="F237" s="51"/>
      <c r="G237" s="51"/>
      <c r="H237" s="51"/>
      <c r="I237" s="51"/>
      <c r="J237" s="51"/>
      <c r="K237" s="76">
        <f t="shared" si="67"/>
        <v>0</v>
      </c>
    </row>
    <row r="238" spans="1:11" s="19" customFormat="1" ht="15">
      <c r="A238" s="37">
        <v>513000</v>
      </c>
      <c r="B238" s="38" t="s">
        <v>149</v>
      </c>
      <c r="C238" s="39"/>
      <c r="D238" s="39"/>
      <c r="E238" s="39"/>
      <c r="F238" s="39"/>
      <c r="G238" s="39"/>
      <c r="H238" s="39"/>
      <c r="I238" s="39"/>
      <c r="J238" s="39"/>
      <c r="K238" s="76">
        <f t="shared" si="67"/>
        <v>0</v>
      </c>
    </row>
    <row r="239" spans="1:11" s="19" customFormat="1" ht="15">
      <c r="A239" s="35">
        <v>515000</v>
      </c>
      <c r="B239" s="17" t="s">
        <v>197</v>
      </c>
      <c r="C239" s="34">
        <f aca="true" t="shared" si="74" ref="C239:J240">+C240</f>
        <v>0</v>
      </c>
      <c r="D239" s="34">
        <f t="shared" si="74"/>
        <v>0</v>
      </c>
      <c r="E239" s="34">
        <f t="shared" si="74"/>
        <v>0</v>
      </c>
      <c r="F239" s="34">
        <f t="shared" si="74"/>
        <v>0</v>
      </c>
      <c r="G239" s="34">
        <f t="shared" si="74"/>
        <v>0</v>
      </c>
      <c r="H239" s="34">
        <f t="shared" si="74"/>
        <v>0</v>
      </c>
      <c r="I239" s="34">
        <f t="shared" si="74"/>
        <v>0</v>
      </c>
      <c r="J239" s="34">
        <f t="shared" si="74"/>
        <v>0</v>
      </c>
      <c r="K239" s="76">
        <f t="shared" si="67"/>
        <v>0</v>
      </c>
    </row>
    <row r="240" spans="1:11" ht="15">
      <c r="A240" s="53">
        <v>515100</v>
      </c>
      <c r="B240" s="12" t="s">
        <v>197</v>
      </c>
      <c r="C240" s="54">
        <f t="shared" si="74"/>
        <v>0</v>
      </c>
      <c r="D240" s="54">
        <f>+D241</f>
        <v>0</v>
      </c>
      <c r="E240" s="54">
        <f>+E241</f>
        <v>0</v>
      </c>
      <c r="F240" s="54">
        <f>+F241</f>
        <v>0</v>
      </c>
      <c r="G240" s="54">
        <f>+G241</f>
        <v>0</v>
      </c>
      <c r="H240" s="54">
        <f t="shared" si="74"/>
        <v>0</v>
      </c>
      <c r="I240" s="54">
        <f t="shared" si="74"/>
        <v>0</v>
      </c>
      <c r="J240" s="54">
        <f t="shared" si="74"/>
        <v>0</v>
      </c>
      <c r="K240" s="76">
        <f t="shared" si="67"/>
        <v>0</v>
      </c>
    </row>
    <row r="241" spans="1:11" ht="15">
      <c r="A241" s="55">
        <v>515121</v>
      </c>
      <c r="B241" s="12" t="s">
        <v>198</v>
      </c>
      <c r="C241" s="54"/>
      <c r="D241" s="54"/>
      <c r="E241" s="54"/>
      <c r="F241" s="54"/>
      <c r="G241" s="54"/>
      <c r="H241" s="54"/>
      <c r="I241" s="54"/>
      <c r="J241" s="54"/>
      <c r="K241" s="76">
        <f t="shared" si="67"/>
        <v>0</v>
      </c>
    </row>
    <row r="242" spans="1:11" s="43" customFormat="1" ht="32.25" thickBot="1">
      <c r="A242" s="56"/>
      <c r="B242" s="57" t="s">
        <v>199</v>
      </c>
      <c r="C242" s="58">
        <f aca="true" t="shared" si="75" ref="C242:J242">+C214+C225+C238+C239</f>
        <v>583495</v>
      </c>
      <c r="D242" s="58">
        <f t="shared" si="75"/>
        <v>0</v>
      </c>
      <c r="E242" s="58">
        <f t="shared" si="75"/>
        <v>0</v>
      </c>
      <c r="F242" s="58">
        <f t="shared" si="75"/>
        <v>0</v>
      </c>
      <c r="G242" s="58">
        <f t="shared" si="75"/>
        <v>0</v>
      </c>
      <c r="H242" s="58">
        <f t="shared" si="75"/>
        <v>106090</v>
      </c>
      <c r="I242" s="58">
        <f t="shared" si="75"/>
        <v>0</v>
      </c>
      <c r="J242" s="58">
        <f t="shared" si="75"/>
        <v>0</v>
      </c>
      <c r="K242" s="77">
        <f t="shared" si="67"/>
        <v>689585</v>
      </c>
    </row>
    <row r="243" spans="1:11" s="19" customFormat="1" ht="15.75" thickBot="1">
      <c r="A243" s="59">
        <v>611000</v>
      </c>
      <c r="B243" s="60" t="s">
        <v>200</v>
      </c>
      <c r="C243" s="61"/>
      <c r="D243" s="61"/>
      <c r="E243" s="61"/>
      <c r="F243" s="61"/>
      <c r="G243" s="61"/>
      <c r="H243" s="61"/>
      <c r="I243" s="61"/>
      <c r="J243" s="61"/>
      <c r="K243" s="78">
        <f t="shared" si="67"/>
        <v>0</v>
      </c>
    </row>
    <row r="244" spans="1:11" s="43" customFormat="1" ht="48" thickBot="1">
      <c r="A244" s="40"/>
      <c r="B244" s="62" t="s">
        <v>201</v>
      </c>
      <c r="C244" s="42">
        <f aca="true" t="shared" si="76" ref="C244:J244">+C243</f>
        <v>0</v>
      </c>
      <c r="D244" s="42">
        <f>+D243</f>
        <v>0</v>
      </c>
      <c r="E244" s="42">
        <f>+E243</f>
        <v>0</v>
      </c>
      <c r="F244" s="42">
        <f>+F243</f>
        <v>0</v>
      </c>
      <c r="G244" s="42">
        <f>+G243</f>
        <v>0</v>
      </c>
      <c r="H244" s="42">
        <f t="shared" si="76"/>
        <v>0</v>
      </c>
      <c r="I244" s="42">
        <f t="shared" si="76"/>
        <v>0</v>
      </c>
      <c r="J244" s="42">
        <f t="shared" si="76"/>
        <v>0</v>
      </c>
      <c r="K244" s="78">
        <f t="shared" si="67"/>
        <v>0</v>
      </c>
    </row>
    <row r="245" spans="1:11" s="43" customFormat="1" ht="16.5" thickBot="1">
      <c r="A245" s="89"/>
      <c r="B245" s="62"/>
      <c r="C245" s="42"/>
      <c r="D245" s="42"/>
      <c r="E245" s="42"/>
      <c r="F245" s="42"/>
      <c r="G245" s="42"/>
      <c r="H245" s="42"/>
      <c r="I245" s="42"/>
      <c r="J245" s="42"/>
      <c r="K245" s="78"/>
    </row>
    <row r="246" spans="1:11" s="97" customFormat="1" ht="54.75" customHeight="1" thickBot="1">
      <c r="A246" s="93"/>
      <c r="B246" s="94" t="s">
        <v>202</v>
      </c>
      <c r="C246" s="102">
        <f aca="true" t="shared" si="77" ref="C246:J246">+C244+C242+C209</f>
        <v>10978954.926199999</v>
      </c>
      <c r="D246" s="95">
        <f t="shared" si="77"/>
        <v>8973092.2</v>
      </c>
      <c r="E246" s="95">
        <f t="shared" si="77"/>
        <v>0</v>
      </c>
      <c r="F246" s="95">
        <f t="shared" si="77"/>
        <v>72141200</v>
      </c>
      <c r="G246" s="95">
        <f t="shared" si="77"/>
        <v>0</v>
      </c>
      <c r="H246" s="95">
        <f t="shared" si="77"/>
        <v>315087.3</v>
      </c>
      <c r="I246" s="95">
        <f t="shared" si="77"/>
        <v>0</v>
      </c>
      <c r="J246" s="95">
        <f t="shared" si="77"/>
        <v>0</v>
      </c>
      <c r="K246" s="96">
        <f>SUM(C246:J246)</f>
        <v>92408334.42619999</v>
      </c>
    </row>
    <row r="247" ht="346.5" customHeight="1"/>
    <row r="248" spans="1:10" ht="12.75">
      <c r="A248" s="80"/>
      <c r="B248" s="81" t="s">
        <v>232</v>
      </c>
      <c r="H248" t="s">
        <v>207</v>
      </c>
      <c r="J248" s="63" t="s">
        <v>206</v>
      </c>
    </row>
    <row r="249" spans="5:10" ht="12.75">
      <c r="E249" s="75"/>
      <c r="F249" s="101"/>
      <c r="H249" s="75"/>
      <c r="I249" s="75"/>
      <c r="J249" s="75"/>
    </row>
  </sheetData>
  <sheetProtection/>
  <mergeCells count="22">
    <mergeCell ref="A3:B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12:B212"/>
    <mergeCell ref="C212:K212"/>
    <mergeCell ref="A213:B213"/>
    <mergeCell ref="C213:K213"/>
    <mergeCell ref="A8:B8"/>
    <mergeCell ref="A9:B9"/>
    <mergeCell ref="C9:K9"/>
    <mergeCell ref="A10:B10"/>
    <mergeCell ref="C10:K10"/>
    <mergeCell ref="A211:B211"/>
  </mergeCell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Korisnik</cp:lastModifiedBy>
  <cp:lastPrinted>2017-09-01T08:18:17Z</cp:lastPrinted>
  <dcterms:created xsi:type="dcterms:W3CDTF">2009-09-17T18:45:53Z</dcterms:created>
  <dcterms:modified xsi:type="dcterms:W3CDTF">2019-02-28T08:11:14Z</dcterms:modified>
  <cp:category/>
  <cp:version/>
  <cp:contentType/>
  <cp:contentStatus/>
</cp:coreProperties>
</file>